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20" sheetId="1" r:id="rId1"/>
    <sheet name="2021-2022" sheetId="2" r:id="rId2"/>
  </sheets>
  <definedNames>
    <definedName name="_xlnm.Print_Area" localSheetId="0">'20'!$A$1:$E$154</definedName>
    <definedName name="_xlnm.Print_Area" localSheetId="1">'2021-2022'!$A$1:$F$144</definedName>
  </definedNames>
  <calcPr fullCalcOnLoad="1"/>
</workbook>
</file>

<file path=xl/sharedStrings.xml><?xml version="1.0" encoding="utf-8"?>
<sst xmlns="http://schemas.openxmlformats.org/spreadsheetml/2006/main" count="548" uniqueCount="212">
  <si>
    <t>Иные бюджетные ассигнования</t>
  </si>
  <si>
    <t/>
  </si>
  <si>
    <t>Закупка товаров, работ и услуг для государственных (муниципальных) нужд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</si>
  <si>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</si>
  <si>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</si>
  <si>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</si>
  <si>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Резервный фонд Кузнечихинского сельского поселения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</si>
  <si>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</si>
  <si>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</si>
  <si>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Центральный аппарат</t>
  </si>
  <si>
    <t>Глава Кузнечихинского сельского поселения</t>
  </si>
  <si>
    <t>Непрограммные расходы</t>
  </si>
  <si>
    <t>Бюджетные инвестиции</t>
  </si>
  <si>
    <t>Реализация мероприятий муниципальной целевой программы "Сохранность автомобильных дорог"</t>
  </si>
  <si>
    <t>Муниципальная программа "Развитие дорожного хозяйства в Кузнечихинском сельском поселении"</t>
  </si>
  <si>
    <t>Реализация мероприятий по строительству и реконструкции объектов водоснабжения и водоотведения</t>
  </si>
  <si>
    <t>Муниципальная целевая программа "Чистая вода"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</si>
  <si>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</si>
  <si>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Закупка товаров,  работ и услуг для государственных (муниципальных) нужд</t>
  </si>
  <si>
    <t>Обеспечение деятельности учреждений, подведомственных учредителю в сфере физической культуры и спорта</t>
  </si>
  <si>
    <t>Муниципальная программа "Развитие физической культуры и спорта в Кузнечихинском сельском поселении"</t>
  </si>
  <si>
    <t>Муниципальная программа "Охрана окружающей среды в Кузнечихинском сельском поселении"</t>
  </si>
  <si>
    <t xml:space="preserve">Реализация мероприятий на сохранение и развитие культуры и искусства </t>
  </si>
  <si>
    <t>Муниципальная программа "Развитие культуры и туризма в Кузнечихинском сельском поселении"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</si>
  <si>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</si>
  <si>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</si>
  <si>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Адресная материальная помощь</t>
  </si>
  <si>
    <t>Муниципальная программа "Социальная поддержка населения в Кузнечихинском сельском поселении"</t>
  </si>
  <si>
    <t>Проведение мероприятий для детей и молодежи</t>
  </si>
  <si>
    <t>Муниципальная программа "Развитие образования и молодежная политика в Кузнечихинском сельском поселении"</t>
  </si>
  <si>
    <t>Вид расходов</t>
  </si>
  <si>
    <t>Наименование</t>
  </si>
  <si>
    <t>МЦП "Поддержка молодых семей в приобретении (строительстве) жилья"</t>
  </si>
  <si>
    <t>Расходы на исполнение судебных актов по искам о денежной компенсации гражданину взамен предоставления жилого помещения</t>
  </si>
  <si>
    <t>Муниципальная программа «Обеспечение доступным и комфортным жильём населения Кузнечихинского сельского поселения»</t>
  </si>
  <si>
    <t>Организация и содержание мест захоронения</t>
  </si>
  <si>
    <t>Прочие мероприятия по благоустройству</t>
  </si>
  <si>
    <t>Обеспечение деятельности подведомственных учреждений</t>
  </si>
  <si>
    <t>Озеленение</t>
  </si>
  <si>
    <t>Муниципальная программа «Эффективная власть в Кузнечихинском СП»</t>
  </si>
  <si>
    <t>Оценка недвижимости, признание прав и регулирование отношений по гос. и муниципальной собственности</t>
  </si>
  <si>
    <t>Расходы на исполнение судебных актов</t>
  </si>
  <si>
    <t>Реализация мероприятий МЦП «Чистая вода»</t>
  </si>
  <si>
    <t>МЦП «Развитие муниципальной службы в Администрации Кузнечихинского СП»</t>
  </si>
  <si>
    <t>МЦП "Сохранность муниципальных автомобильных дорог Кузнечихинского сельского поселения"</t>
  </si>
  <si>
    <t>МЦП "Комплексная программа модернизации и реформирования жилищно-коммунального хозяйства Кузнечихинского сельского поселения"</t>
  </si>
  <si>
    <t>ВЦП "Развитие физической культуры и спорта в Кузнечихинском сельском поселении"</t>
  </si>
  <si>
    <t>МЦП "Обращение с твердыми бытовыми отходами на территории Кузнечихинского сельского поселения"</t>
  </si>
  <si>
    <t>ВЦП "Основные направления сохранения и развития культуры и искусства в Кузнечихинском сельском поселении ЯМР"</t>
  </si>
  <si>
    <t>ВЦП "Молодежь"</t>
  </si>
  <si>
    <t>02.1.01.00000</t>
  </si>
  <si>
    <t>02.1.01.46040</t>
  </si>
  <si>
    <t>03.1.01.00000</t>
  </si>
  <si>
    <t>03.1.01.46050</t>
  </si>
  <si>
    <t>03.1.02.46060</t>
  </si>
  <si>
    <t>03.1.02.00000</t>
  </si>
  <si>
    <t>03.1.00.00000</t>
  </si>
  <si>
    <t>05.1.01.00000</t>
  </si>
  <si>
    <t>05.3.01.00000</t>
  </si>
  <si>
    <t>11.1.01.00000</t>
  </si>
  <si>
    <t>11.1.02.00000</t>
  </si>
  <si>
    <t>12.2.01.00000</t>
  </si>
  <si>
    <t>12.2.01.46100</t>
  </si>
  <si>
    <t>11.1.01.46090</t>
  </si>
  <si>
    <t>05.3.01.95020</t>
  </si>
  <si>
    <t>05.3.01.96020</t>
  </si>
  <si>
    <t>14.0.00.00000</t>
  </si>
  <si>
    <t>14.1.00.00000</t>
  </si>
  <si>
    <t>14.1.01.00000</t>
  </si>
  <si>
    <t>14.1.01.46260</t>
  </si>
  <si>
    <t>14.1.02.00000</t>
  </si>
  <si>
    <t>14.2.01.00000</t>
  </si>
  <si>
    <t>14.2.01.46120</t>
  </si>
  <si>
    <t>14.5.01.00000</t>
  </si>
  <si>
    <t>14.5.01.46150</t>
  </si>
  <si>
    <t>14.5.02.00000</t>
  </si>
  <si>
    <t>21.1.01.00000</t>
  </si>
  <si>
    <t>21.1.01.46250</t>
  </si>
  <si>
    <t>24.1.01.00000</t>
  </si>
  <si>
    <t>24.1.01.46160</t>
  </si>
  <si>
    <t>50.0.00.00000</t>
  </si>
  <si>
    <t>24.0.00.00000</t>
  </si>
  <si>
    <t>02.0.00.00000</t>
  </si>
  <si>
    <t>03.0.00.00000</t>
  </si>
  <si>
    <t>05.0.00.00000</t>
  </si>
  <si>
    <t>11.0.00.00000</t>
  </si>
  <si>
    <t>11.1.00.00000</t>
  </si>
  <si>
    <t>02.1.00.00000</t>
  </si>
  <si>
    <t>05.3.00.00000</t>
  </si>
  <si>
    <t>12.0.00.00000</t>
  </si>
  <si>
    <t>12.2.00.00000</t>
  </si>
  <si>
    <t>13.0.00.00000</t>
  </si>
  <si>
    <t>13.1.00.00000</t>
  </si>
  <si>
    <t>14.2.00.00000</t>
  </si>
  <si>
    <t>14.5.00.00000</t>
  </si>
  <si>
    <t>21.0.00.00000</t>
  </si>
  <si>
    <t>21.1.00.00000</t>
  </si>
  <si>
    <t>24.1.00.00000</t>
  </si>
  <si>
    <t>50.0.00.66010</t>
  </si>
  <si>
    <t>50.0.00.66020</t>
  </si>
  <si>
    <t>50.0.00.66030</t>
  </si>
  <si>
    <t>50.0.00.66040</t>
  </si>
  <si>
    <t>50.0.00.66050</t>
  </si>
  <si>
    <t>50.0.00.66060</t>
  </si>
  <si>
    <t>50.0.00.66100</t>
  </si>
  <si>
    <t>Уличное освещение</t>
  </si>
  <si>
    <t>14.5.01.46220</t>
  </si>
  <si>
    <t>14.5.01.46230</t>
  </si>
  <si>
    <t>14.5.02.46240</t>
  </si>
  <si>
    <t>14.5.02.46270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</si>
  <si>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</si>
  <si>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</si>
  <si>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Мероприятия по повышению квалификации муниципальных служащих</t>
  </si>
  <si>
    <t>21.1.03.00000</t>
  </si>
  <si>
    <t>24.1.02.00000</t>
  </si>
  <si>
    <t>05.1.00.00000</t>
  </si>
  <si>
    <t>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реформирования жилищно-коммунального хозяйства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</si>
  <si>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</si>
  <si>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11.1.01.46180</t>
  </si>
  <si>
    <t>Реализация мероприятий на сохранение единого информационного пространства в поселении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</si>
  <si>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</si>
  <si>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13.1.01.00000</t>
  </si>
  <si>
    <t>13.1.01.46110</t>
  </si>
  <si>
    <t>13.1.02.00000</t>
  </si>
  <si>
    <t>Реализация мероприятий по развитию инфраструктуры и укреплению материально-технической базы</t>
  </si>
  <si>
    <t>Реализация мероприятий по сбору и вывозу ЖБО</t>
  </si>
  <si>
    <t>14.1.03.00000</t>
  </si>
  <si>
    <t>Взносы на капитальный ремонт по помещениям МКД, находящимся в муниципальной собственности</t>
  </si>
  <si>
    <t>14.1.02.46130</t>
  </si>
  <si>
    <t>03.1.02.46070</t>
  </si>
  <si>
    <t>11.1.02.46310</t>
  </si>
  <si>
    <t>13.1.02.46320</t>
  </si>
  <si>
    <t>14.1.03.46330</t>
  </si>
  <si>
    <t>14.2.01.46300</t>
  </si>
  <si>
    <t>21.1.02.46340</t>
  </si>
  <si>
    <t>21.1.03.46350</t>
  </si>
  <si>
    <t>24.1.02.46360</t>
  </si>
  <si>
    <t>Расходы на финансирование мероприятий, посвященных праздничным и памятным дням</t>
  </si>
  <si>
    <t>Содействие развитию гражданственности, социальной зрелости молодёжи</t>
  </si>
  <si>
    <t>Проведение массовых мероприятий, посвящённых праздничным и памятным датам</t>
  </si>
  <si>
    <t>Социальная защита и поддержка граждан Кузнечихинского сельского поселения</t>
  </si>
  <si>
    <t>Предоставлени молодым семьям социальных выплат на приобретение (строительство) жилья</t>
  </si>
  <si>
    <t>Переселение граждан из аварийного жилищного фонда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</si>
  <si>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</si>
  <si>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</si>
  <si>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</si>
  <si>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МЦП "Переселение граждан из аварийного жилищного фонда Кузнечихинского сельского поселения ЯМР ЯО"</t>
  </si>
  <si>
    <t>05.1.01.L0200</t>
  </si>
  <si>
    <t>Субсидия на реализацию мероприятий подпрограммы "Государственная поддержка молодых семей в приобретении (строительстве) жилья"</t>
  </si>
  <si>
    <t>Субсидии на мероприятия подпрограммы "Обеспечение жильем молодых семей" в рамках федеральной целевой программы "Жилище"</t>
  </si>
  <si>
    <t>Реализация мероприятий по МЦП "Поддержка молодых семей в приобретении (строительстве) жилья</t>
  </si>
  <si>
    <t>Повышение интереса населения Кузнечихинского сельского поселения к занятиям физической культурой и спортом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</si>
  <si>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</si>
  <si>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Осуществление мероприятий в области ЖКХ</t>
  </si>
  <si>
    <t>Формирование фонда капитального ремонта многоквартирных домов</t>
  </si>
  <si>
    <t>Организация сбора и вывоза ЖБО</t>
  </si>
  <si>
    <t>Строительство и реконструкция объектов водоснабжения и водоотведения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</si>
  <si>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</si>
  <si>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</si>
  <si>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</si>
  <si>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Профессиональное развитие муниципальных служащих</t>
  </si>
  <si>
    <t>Приведение в нормативное состояние автомобильных дорог местного значения, разработка рабочих проектов</t>
  </si>
  <si>
    <t>Повышение безопасности дорожного движения на автомобильных дорогах местного значения</t>
  </si>
  <si>
    <t>50.0.00.51180</t>
  </si>
  <si>
    <t>05.1.01.50200</t>
  </si>
  <si>
    <t>05.1.01.R0200</t>
  </si>
  <si>
    <t>фед</t>
  </si>
  <si>
    <t>обл</t>
  </si>
  <si>
    <t>местн</t>
  </si>
  <si>
    <t>Муниципальный совет Кузнечихинского сельского поселения</t>
  </si>
  <si>
    <t>Организация безопасности дорожного движения</t>
  </si>
  <si>
    <t>Реализация мероприятий по проведению капитальных и текущих ремонтов муниципальных учреждений культуры</t>
  </si>
  <si>
    <t>Условно-утверждённые расходы</t>
  </si>
  <si>
    <t>КЦСР</t>
  </si>
  <si>
    <t>год</t>
  </si>
  <si>
    <t>Итого расходы:</t>
  </si>
  <si>
    <t>Дефицит/профицит</t>
  </si>
  <si>
    <t>РУБ.</t>
  </si>
  <si>
    <t>эл-гия 1 000 000,00+11%=1 110 000,00</t>
  </si>
  <si>
    <t>Реализация мероприятий в области жилищно-коммунального хозяйства</t>
  </si>
  <si>
    <t>Контроль целёвки</t>
  </si>
  <si>
    <t>ВЦП "Социальная поддержка населения Кузнечихинского сельского поселения на 2017-2019"</t>
  </si>
  <si>
    <t>МЦП "Комплексная программа благоустройства территории Кузнечихинского сельского поселения на 2017-2019 гг."</t>
  </si>
  <si>
    <t>21.1.04.46400</t>
  </si>
  <si>
    <t>21.1.04.00000</t>
  </si>
  <si>
    <t>Обслуживание гос внутр и муниц долга</t>
  </si>
  <si>
    <t>процентные платежи по мун  долгу</t>
  </si>
  <si>
    <t>Обслуживание государственного (муниципального) долга</t>
  </si>
  <si>
    <t>50.0.00.6608.0</t>
  </si>
  <si>
    <t>Расходы на проведение выборов</t>
  </si>
  <si>
    <t>2020</t>
  </si>
  <si>
    <t>Добровольная народная дружина Кузнечихинского сельского поселения</t>
  </si>
  <si>
    <t>50.0.00.66070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</si>
  <si>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</si>
  <si>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</si>
  <si>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Ремонт и содержание автомобильных дорог</t>
  </si>
  <si>
    <t>24.1.01.10340</t>
  </si>
  <si>
    <t>2021</t>
  </si>
  <si>
    <t>МЦП "Комплексная программа благоустройства территории Кузнечихинского сельского поселения на 2019-2021 гг."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</si>
  <si>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</t>
  </si>
  <si>
    <t>14.1.03.4633.0</t>
  </si>
  <si>
    <t>МЦП "Поддержка граждан, проживающих на территории Кузнечихинского сельского поселения, в сфере ипотечного кредитования"</t>
  </si>
  <si>
    <t>05.2.01.00000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</si>
  <si>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</si>
  <si>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Реализация мероприятьий МЦП "Поддержка граждан , проживающих на территории Кузнечихинского сельского поселения, в сфере ипотечного кредитования"</t>
  </si>
  <si>
    <t>05.2.01.4602.0</t>
  </si>
  <si>
    <t>05.2.00.0000.0</t>
  </si>
  <si>
    <t>05.2.01.0000.0</t>
  </si>
  <si>
    <t>2022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</si>
  <si>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2020-2021 гг</t>
  </si>
  <si>
    <t>Приложение № 5 к решению Муниципального совета Кузнечихинского сельского поселения №  6 от 14.11.2019  г.</t>
  </si>
  <si>
    <t>Приложение № 6 к решению Муниципального совета Кузнечихинского сельского поселения № 6   от 14.11.2019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</si>
</sst>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d/mm/yy;@"/>
  </numFmts>
  <fonts count="54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3" applyFont="1" applyFill="1" applyAlignment="1">
      <alignment vertical="center" wrapText="1"/>
      <protection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53" applyFont="1" applyFill="1" applyAlignment="1">
      <alignment vertical="center" wrapText="1"/>
      <protection/>
    </xf>
    <xf numFmtId="0" fontId="2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3" applyFont="1" applyFill="1" applyAlignment="1">
      <alignment horizontal="left" vertical="center" wrapText="1"/>
      <protection/>
    </xf>
    <xf numFmtId="17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6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3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4" borderId="0" xfId="53" applyFont="1" applyFill="1" applyAlignment="1">
      <alignment vertical="center" wrapText="1"/>
      <protection/>
    </xf>
    <xf numFmtId="49" fontId="2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35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5" borderId="0" xfId="53" applyFont="1" applyFill="1" applyAlignment="1">
      <alignment vertical="center" wrapText="1"/>
      <protection/>
    </xf>
    <xf numFmtId="176" fontId="3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4" borderId="0" xfId="53" applyFont="1" applyFill="1" applyAlignment="1">
      <alignment vertical="center" wrapText="1"/>
      <protection/>
    </xf>
    <xf numFmtId="176" fontId="2" fillId="33" borderId="10" xfId="53" applyNumberFormat="1" applyFont="1" applyFill="1" applyBorder="1" applyAlignment="1" applyProtection="1">
      <alignment horizontal="left" vertical="center" wrapText="1"/>
      <protection hidden="1"/>
    </xf>
    <xf numFmtId="176" fontId="2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14" fillId="35" borderId="0" xfId="53" applyFont="1" applyFill="1" applyAlignment="1">
      <alignment vertical="center" wrapText="1"/>
      <protection/>
    </xf>
    <xf numFmtId="0" fontId="2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" fontId="13" fillId="0" borderId="0" xfId="53" applyNumberFormat="1" applyFont="1" applyFill="1" applyAlignment="1">
      <alignment horizontal="right"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4" fontId="13" fillId="0" borderId="10" xfId="53" applyNumberFormat="1" applyFont="1" applyFill="1" applyBorder="1" applyAlignment="1">
      <alignment horizontal="right" vertical="center" wrapText="1"/>
      <protection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176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76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6" fillId="35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53" applyFont="1" applyFill="1" applyBorder="1" applyAlignment="1">
      <alignment vertical="center" wrapText="1"/>
      <protection/>
    </xf>
    <xf numFmtId="4" fontId="13" fillId="34" borderId="10" xfId="53" applyNumberFormat="1" applyFont="1" applyFill="1" applyBorder="1" applyAlignment="1">
      <alignment horizontal="right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4" fontId="15" fillId="34" borderId="10" xfId="53" applyNumberFormat="1" applyFont="1" applyFill="1" applyBorder="1" applyAlignment="1">
      <alignment horizontal="right" vertical="center" wrapText="1"/>
      <protection/>
    </xf>
    <xf numFmtId="4" fontId="1" fillId="34" borderId="10" xfId="53" applyNumberFormat="1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4" fontId="13" fillId="33" borderId="10" xfId="53" applyNumberFormat="1" applyFont="1" applyFill="1" applyBorder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1" fillId="35" borderId="10" xfId="53" applyFont="1" applyFill="1" applyBorder="1" applyAlignment="1">
      <alignment vertical="center" wrapText="1"/>
      <protection/>
    </xf>
    <xf numFmtId="4" fontId="13" fillId="35" borderId="10" xfId="53" applyNumberFormat="1" applyFont="1" applyFill="1" applyBorder="1" applyAlignment="1">
      <alignment horizontal="right" vertical="center" wrapText="1"/>
      <protection/>
    </xf>
    <xf numFmtId="0" fontId="14" fillId="35" borderId="10" xfId="53" applyFont="1" applyFill="1" applyBorder="1" applyAlignment="1">
      <alignment vertical="center" wrapText="1"/>
      <protection/>
    </xf>
    <xf numFmtId="0" fontId="7" fillId="35" borderId="10" xfId="53" applyFont="1" applyFill="1" applyBorder="1" applyAlignment="1">
      <alignment horizontal="center" vertical="center" wrapText="1"/>
      <protection/>
    </xf>
    <xf numFmtId="0" fontId="1" fillId="35" borderId="10" xfId="53" applyFont="1" applyFill="1" applyBorder="1" applyAlignment="1">
      <alignment horizontal="left" vertical="center" wrapText="1"/>
      <protection/>
    </xf>
    <xf numFmtId="4" fontId="1" fillId="0" borderId="0" xfId="53" applyNumberFormat="1" applyFont="1" applyFill="1" applyAlignment="1">
      <alignment vertical="center" wrapText="1"/>
      <protection/>
    </xf>
    <xf numFmtId="0" fontId="1" fillId="0" borderId="10" xfId="53" applyFont="1" applyFill="1" applyBorder="1" applyAlignment="1">
      <alignment horizontal="right" vertical="center" wrapText="1"/>
      <protection/>
    </xf>
    <xf numFmtId="4" fontId="13" fillId="0" borderId="0" xfId="53" applyNumberFormat="1" applyFont="1" applyFill="1" applyAlignment="1">
      <alignment vertical="center" wrapText="1"/>
      <protection/>
    </xf>
    <xf numFmtId="0" fontId="4" fillId="0" borderId="10" xfId="53" applyFont="1" applyFill="1" applyBorder="1" applyAlignment="1">
      <alignment horizontal="right" vertical="center" wrapText="1"/>
      <protection/>
    </xf>
    <xf numFmtId="4" fontId="15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1" xfId="53" applyFont="1" applyFill="1" applyBorder="1" applyAlignment="1" applyProtection="1">
      <alignment horizontal="right" vertical="center" wrapText="1"/>
      <protection hidden="1"/>
    </xf>
    <xf numFmtId="0" fontId="17" fillId="0" borderId="0" xfId="53" applyFont="1" applyFill="1" applyAlignment="1">
      <alignment vertical="center" wrapText="1"/>
      <protection/>
    </xf>
    <xf numFmtId="0" fontId="53" fillId="36" borderId="0" xfId="53" applyFont="1" applyFill="1" applyAlignment="1">
      <alignment vertical="center" wrapText="1"/>
      <protection/>
    </xf>
    <xf numFmtId="0" fontId="1" fillId="20" borderId="0" xfId="53" applyFont="1" applyFill="1" applyAlignment="1">
      <alignment vertical="center" wrapText="1"/>
      <protection/>
    </xf>
    <xf numFmtId="0" fontId="2" fillId="11" borderId="10" xfId="53" applyNumberFormat="1" applyFont="1" applyFill="1" applyBorder="1" applyAlignment="1" applyProtection="1">
      <alignment horizontal="left" vertical="center" wrapText="1"/>
      <protection hidden="1"/>
    </xf>
    <xf numFmtId="176" fontId="2" fillId="11" borderId="10" xfId="53" applyNumberFormat="1" applyFont="1" applyFill="1" applyBorder="1" applyAlignment="1" applyProtection="1">
      <alignment horizontal="left" vertical="center" wrapText="1"/>
      <protection hidden="1"/>
    </xf>
    <xf numFmtId="176" fontId="2" fillId="11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11" borderId="10" xfId="53" applyFont="1" applyFill="1" applyBorder="1" applyAlignment="1">
      <alignment horizontal="center" vertical="center" wrapText="1"/>
      <protection/>
    </xf>
    <xf numFmtId="4" fontId="13" fillId="11" borderId="10" xfId="53" applyNumberFormat="1" applyFont="1" applyFill="1" applyBorder="1" applyAlignment="1">
      <alignment horizontal="right" vertical="center" wrapText="1"/>
      <protection/>
    </xf>
    <xf numFmtId="0" fontId="4" fillId="34" borderId="10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 applyProtection="1">
      <alignment horizontal="center" vertical="center" wrapText="1"/>
      <protection hidden="1"/>
    </xf>
    <xf numFmtId="4" fontId="13" fillId="0" borderId="0" xfId="53" applyNumberFormat="1" applyFont="1" applyFill="1" applyAlignment="1">
      <alignment horizontal="right" vertical="center" wrapText="1"/>
      <protection/>
    </xf>
    <xf numFmtId="4" fontId="15" fillId="0" borderId="12" xfId="53" applyNumberFormat="1" applyFont="1" applyFill="1" applyBorder="1" applyAlignment="1">
      <alignment horizontal="center" vertical="center" wrapText="1"/>
      <protection/>
    </xf>
    <xf numFmtId="4" fontId="15" fillId="0" borderId="13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 hidden="1"/>
    </xf>
    <xf numFmtId="0" fontId="1" fillId="0" borderId="14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54"/>
  <sheetViews>
    <sheetView zoomScale="130" zoomScaleNormal="130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113.625" style="1" customWidth="1"/>
    <col min="2" max="2" width="11.00390625" style="11" customWidth="1"/>
    <col min="3" max="3" width="7.375" style="1" customWidth="1"/>
    <col min="4" max="4" width="6.00390625" style="36" hidden="1" customWidth="1"/>
    <col min="5" max="5" width="10.875" style="35" bestFit="1" customWidth="1"/>
    <col min="6" max="6" width="74.00390625" style="1" customWidth="1"/>
    <col min="7" max="7" width="14.375" style="1" bestFit="1" customWidth="1"/>
    <col min="8" max="16384" width="9.125" style="1" customWidth="1"/>
  </cols>
  <sheetData>
    <row r="2" spans="1:5" ht="12.75">
      <c r="A2" s="75" t="s">
        <v>210</v>
      </c>
      <c r="B2" s="75"/>
      <c r="C2" s="75"/>
      <c r="D2" s="75"/>
      <c r="E2" s="75"/>
    </row>
    <row r="4" spans="1:5" ht="45" customHeight="1">
      <c r="A4" s="74" t="s">
        <v>199</v>
      </c>
      <c r="B4" s="74"/>
      <c r="C4" s="74"/>
      <c r="D4" s="74"/>
      <c r="E4" s="74"/>
    </row>
    <row r="5" spans="1:5" ht="31.5">
      <c r="A5" s="27" t="s">
        <v>31</v>
      </c>
      <c r="B5" s="10" t="s">
        <v>173</v>
      </c>
      <c r="C5" s="10" t="s">
        <v>30</v>
      </c>
      <c r="D5" s="30"/>
      <c r="E5" s="37"/>
    </row>
    <row r="6" spans="1:5" ht="12.75">
      <c r="A6" s="9">
        <v>1</v>
      </c>
      <c r="B6" s="3"/>
      <c r="C6" s="9">
        <v>3</v>
      </c>
      <c r="D6" s="30"/>
      <c r="E6" s="38" t="s">
        <v>190</v>
      </c>
    </row>
    <row r="7" spans="1:163" s="16" customFormat="1" ht="12.75">
      <c r="A7" s="5" t="s">
        <v>29</v>
      </c>
      <c r="B7" s="15" t="s">
        <v>82</v>
      </c>
      <c r="C7" s="39" t="s">
        <v>1</v>
      </c>
      <c r="D7" s="45"/>
      <c r="E7" s="46">
        <f>E8</f>
        <v>220000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7" customFormat="1" ht="12.75">
      <c r="A8" s="6" t="s">
        <v>49</v>
      </c>
      <c r="B8" s="17" t="s">
        <v>87</v>
      </c>
      <c r="C8" s="40" t="s">
        <v>1</v>
      </c>
      <c r="D8" s="50"/>
      <c r="E8" s="51">
        <f>E9</f>
        <v>220000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63" s="20" customFormat="1" ht="12.75">
      <c r="A9" s="26" t="s">
        <v>138</v>
      </c>
      <c r="B9" s="19" t="s">
        <v>50</v>
      </c>
      <c r="C9" s="41"/>
      <c r="D9" s="53"/>
      <c r="E9" s="54">
        <f>E10</f>
        <v>220000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</row>
    <row r="10" spans="1:5" ht="12.75">
      <c r="A10" s="3" t="s">
        <v>28</v>
      </c>
      <c r="B10" s="12" t="s">
        <v>51</v>
      </c>
      <c r="C10" s="42"/>
      <c r="D10" s="30"/>
      <c r="E10" s="37">
        <f>E11</f>
        <v>220000</v>
      </c>
    </row>
    <row r="11" spans="1:5" ht="12.75">
      <c r="A11" s="3" t="s">
        <v>18</v>
      </c>
      <c r="B11" s="12"/>
      <c r="C11" s="42">
        <v>200</v>
      </c>
      <c r="D11" s="30"/>
      <c r="E11" s="37">
        <v>220000</v>
      </c>
    </row>
    <row r="12" spans="1:163" s="16" customFormat="1" ht="12.75">
      <c r="A12" s="5" t="s">
        <v>27</v>
      </c>
      <c r="B12" s="4" t="s">
        <v>83</v>
      </c>
      <c r="C12" s="39" t="s">
        <v>1</v>
      </c>
      <c r="D12" s="49"/>
      <c r="E12" s="48">
        <f>E13</f>
        <v>650000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1:163" s="7" customFormat="1" ht="12.75">
      <c r="A13" s="6" t="s">
        <v>181</v>
      </c>
      <c r="B13" s="2" t="s">
        <v>56</v>
      </c>
      <c r="C13" s="40" t="s">
        <v>1</v>
      </c>
      <c r="D13" s="50"/>
      <c r="E13" s="51">
        <f>E14+E17</f>
        <v>650000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1:163" s="20" customFormat="1" ht="12.75">
      <c r="A14" s="18" t="s">
        <v>139</v>
      </c>
      <c r="B14" s="24" t="s">
        <v>52</v>
      </c>
      <c r="C14" s="41"/>
      <c r="D14" s="53"/>
      <c r="E14" s="54">
        <f>E15</f>
        <v>440000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1:5" ht="12.75">
      <c r="A15" s="3" t="s">
        <v>137</v>
      </c>
      <c r="B15" s="12" t="s">
        <v>53</v>
      </c>
      <c r="C15" s="42" t="s">
        <v>1</v>
      </c>
      <c r="D15" s="30"/>
      <c r="E15" s="37">
        <f>E16</f>
        <v>440000</v>
      </c>
    </row>
    <row r="16" spans="1:5" ht="12.75">
      <c r="A16" s="3" t="s">
        <v>18</v>
      </c>
      <c r="B16" s="12"/>
      <c r="C16" s="42">
        <v>200</v>
      </c>
      <c r="D16" s="30"/>
      <c r="E16" s="37">
        <v>440000</v>
      </c>
    </row>
    <row r="17" spans="1:163" s="25" customFormat="1" ht="12.75">
      <c r="A17" s="26" t="s">
        <v>140</v>
      </c>
      <c r="B17" s="24" t="s">
        <v>55</v>
      </c>
      <c r="C17" s="41"/>
      <c r="D17" s="55"/>
      <c r="E17" s="54">
        <f>E18+E20</f>
        <v>210000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</row>
    <row r="18" spans="1:5" ht="12.75">
      <c r="A18" s="3" t="s">
        <v>26</v>
      </c>
      <c r="B18" s="12" t="s">
        <v>54</v>
      </c>
      <c r="C18" s="42" t="s">
        <v>1</v>
      </c>
      <c r="D18" s="30"/>
      <c r="E18" s="37">
        <f>E19</f>
        <v>30000</v>
      </c>
    </row>
    <row r="19" spans="1:5" ht="12.75">
      <c r="A19" s="3" t="s">
        <v>24</v>
      </c>
      <c r="B19" s="12"/>
      <c r="C19" s="42">
        <v>300</v>
      </c>
      <c r="D19" s="30"/>
      <c r="E19" s="37">
        <v>30000</v>
      </c>
    </row>
    <row r="20" spans="1:5" ht="12.75">
      <c r="A20" s="3" t="s">
        <v>25</v>
      </c>
      <c r="B20" s="12" t="s">
        <v>129</v>
      </c>
      <c r="C20" s="42" t="s">
        <v>1</v>
      </c>
      <c r="D20" s="30"/>
      <c r="E20" s="37">
        <f>E21</f>
        <v>180000</v>
      </c>
    </row>
    <row r="21" spans="1:5" ht="12.75">
      <c r="A21" s="3" t="s">
        <v>24</v>
      </c>
      <c r="B21" s="12"/>
      <c r="C21" s="42">
        <v>300</v>
      </c>
      <c r="D21" s="30"/>
      <c r="E21" s="37">
        <v>180000</v>
      </c>
    </row>
    <row r="22" spans="1:163" s="16" customFormat="1" ht="12.75">
      <c r="A22" s="5" t="s">
        <v>34</v>
      </c>
      <c r="B22" s="21" t="s">
        <v>84</v>
      </c>
      <c r="C22" s="39"/>
      <c r="D22" s="45"/>
      <c r="E22" s="48">
        <f>E23+E31+E37</f>
        <v>4528151.1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s="7" customFormat="1" ht="12.75">
      <c r="A23" s="6" t="s">
        <v>32</v>
      </c>
      <c r="B23" s="23" t="s">
        <v>115</v>
      </c>
      <c r="C23" s="43"/>
      <c r="D23" s="50"/>
      <c r="E23" s="51">
        <f>E24</f>
        <v>4428151.1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s="20" customFormat="1" ht="12.75">
      <c r="A24" s="26" t="s">
        <v>141</v>
      </c>
      <c r="B24" s="24" t="s">
        <v>57</v>
      </c>
      <c r="C24" s="44"/>
      <c r="D24" s="53"/>
      <c r="E24" s="54">
        <f>E25+E27+E29</f>
        <v>4428151.1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5" ht="12.75">
      <c r="A25" s="3" t="s">
        <v>150</v>
      </c>
      <c r="B25" s="12" t="s">
        <v>147</v>
      </c>
      <c r="C25" s="42"/>
      <c r="D25" s="30" t="s">
        <v>168</v>
      </c>
      <c r="E25" s="37">
        <f>E26</f>
        <v>4428151.1</v>
      </c>
    </row>
    <row r="26" spans="1:5" ht="12.75">
      <c r="A26" s="3" t="s">
        <v>24</v>
      </c>
      <c r="B26" s="12"/>
      <c r="C26" s="42">
        <v>300</v>
      </c>
      <c r="D26" s="30"/>
      <c r="E26" s="37">
        <v>4428151.1</v>
      </c>
    </row>
    <row r="27" spans="1:5" ht="12.75" hidden="1">
      <c r="A27" s="3" t="s">
        <v>149</v>
      </c>
      <c r="B27" s="12" t="s">
        <v>164</v>
      </c>
      <c r="C27" s="42"/>
      <c r="D27" s="30" t="s">
        <v>166</v>
      </c>
      <c r="E27" s="37">
        <f>E28</f>
        <v>0</v>
      </c>
    </row>
    <row r="28" spans="1:5" ht="12.75" hidden="1">
      <c r="A28" s="3" t="s">
        <v>24</v>
      </c>
      <c r="B28" s="12"/>
      <c r="C28" s="42">
        <v>300</v>
      </c>
      <c r="D28" s="30"/>
      <c r="E28" s="37"/>
    </row>
    <row r="29" spans="1:5" ht="12.75" hidden="1">
      <c r="A29" s="3" t="s">
        <v>148</v>
      </c>
      <c r="B29" s="12" t="s">
        <v>165</v>
      </c>
      <c r="C29" s="42"/>
      <c r="D29" s="30" t="s">
        <v>167</v>
      </c>
      <c r="E29" s="37">
        <f>E30</f>
        <v>0</v>
      </c>
    </row>
    <row r="30" spans="1:5" ht="12.75" hidden="1">
      <c r="A30" s="3" t="s">
        <v>24</v>
      </c>
      <c r="B30" s="12"/>
      <c r="C30" s="42">
        <v>300</v>
      </c>
      <c r="D30" s="30"/>
      <c r="E30" s="37"/>
    </row>
    <row r="31" spans="1:5" ht="12.75" hidden="1">
      <c r="A31" s="6" t="s">
        <v>146</v>
      </c>
      <c r="B31" s="23" t="s">
        <v>88</v>
      </c>
      <c r="C31" s="40" t="s">
        <v>1</v>
      </c>
      <c r="D31" s="50"/>
      <c r="E31" s="51">
        <f>E32</f>
        <v>0</v>
      </c>
    </row>
    <row r="32" spans="1:163" s="20" customFormat="1" ht="12.75" hidden="1">
      <c r="A32" s="26" t="s">
        <v>142</v>
      </c>
      <c r="B32" s="24" t="s">
        <v>58</v>
      </c>
      <c r="C32" s="41"/>
      <c r="D32" s="53"/>
      <c r="E32" s="54">
        <f>E33+E35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5" ht="22.5" hidden="1">
      <c r="A33" s="3" t="s">
        <v>116</v>
      </c>
      <c r="B33" s="12" t="s">
        <v>64</v>
      </c>
      <c r="C33" s="42" t="s">
        <v>1</v>
      </c>
      <c r="D33" s="30"/>
      <c r="E33" s="37">
        <f>E34</f>
        <v>0</v>
      </c>
    </row>
    <row r="34" spans="1:5" ht="12.75" hidden="1">
      <c r="A34" s="3" t="s">
        <v>12</v>
      </c>
      <c r="B34" s="12"/>
      <c r="C34" s="42">
        <v>400</v>
      </c>
      <c r="D34" s="30"/>
      <c r="E34" s="37"/>
    </row>
    <row r="35" spans="1:5" ht="12.75" hidden="1">
      <c r="A35" s="3" t="s">
        <v>117</v>
      </c>
      <c r="B35" s="12" t="s">
        <v>65</v>
      </c>
      <c r="C35" s="42"/>
      <c r="D35" s="30"/>
      <c r="E35" s="37">
        <f>E36</f>
        <v>0</v>
      </c>
    </row>
    <row r="36" spans="1:5" ht="12.75" hidden="1">
      <c r="A36" s="3" t="s">
        <v>12</v>
      </c>
      <c r="B36" s="12"/>
      <c r="C36" s="42">
        <v>400</v>
      </c>
      <c r="D36" s="30"/>
      <c r="E36" s="37">
        <v>0</v>
      </c>
    </row>
    <row r="37" spans="1:5" ht="12.75">
      <c r="A37" s="3" t="s">
        <v>201</v>
      </c>
      <c r="B37" s="12" t="s">
        <v>202</v>
      </c>
      <c r="C37" s="42"/>
      <c r="D37" s="30"/>
      <c r="E37" s="37">
        <f>E38</f>
        <v>100000</v>
      </c>
    </row>
    <row r="38" spans="1:5" ht="12.75">
      <c r="A38" s="3" t="s">
        <v>203</v>
      </c>
      <c r="B38" s="12" t="s">
        <v>202</v>
      </c>
      <c r="C38" s="42"/>
      <c r="D38" s="30"/>
      <c r="E38" s="37">
        <f>E39</f>
        <v>100000</v>
      </c>
    </row>
    <row r="39" spans="1:5" ht="22.5">
      <c r="A39" s="3" t="s">
        <v>204</v>
      </c>
      <c r="B39" s="12" t="s">
        <v>205</v>
      </c>
      <c r="C39" s="42"/>
      <c r="D39" s="30"/>
      <c r="E39" s="37">
        <f>E40</f>
        <v>100000</v>
      </c>
    </row>
    <row r="40" spans="1:5" ht="16.5" customHeight="1">
      <c r="A40" s="3" t="s">
        <v>24</v>
      </c>
      <c r="B40" s="12" t="s">
        <v>205</v>
      </c>
      <c r="C40" s="42">
        <v>300</v>
      </c>
      <c r="D40" s="30"/>
      <c r="E40" s="37">
        <v>100000</v>
      </c>
    </row>
    <row r="41" spans="1:163" s="16" customFormat="1" ht="12.75">
      <c r="A41" s="5" t="s">
        <v>23</v>
      </c>
      <c r="B41" s="21" t="s">
        <v>85</v>
      </c>
      <c r="C41" s="39" t="s">
        <v>1</v>
      </c>
      <c r="D41" s="45"/>
      <c r="E41" s="48">
        <f>E42</f>
        <v>3052254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1:6" ht="12.75">
      <c r="A42" s="6" t="s">
        <v>48</v>
      </c>
      <c r="B42" s="23" t="s">
        <v>86</v>
      </c>
      <c r="C42" s="40" t="s">
        <v>1</v>
      </c>
      <c r="D42" s="50"/>
      <c r="E42" s="51">
        <f>E43+E52</f>
        <v>3052254</v>
      </c>
      <c r="F42" s="58">
        <f>21584962.4-E42</f>
        <v>18532708.4</v>
      </c>
    </row>
    <row r="43" spans="1:163" s="20" customFormat="1" ht="22.5">
      <c r="A43" s="26" t="s">
        <v>143</v>
      </c>
      <c r="B43" s="24" t="s">
        <v>59</v>
      </c>
      <c r="C43" s="41"/>
      <c r="D43" s="53"/>
      <c r="E43" s="54">
        <f>E44+E50</f>
        <v>3052254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1:5" ht="12.75">
      <c r="A44" s="3" t="s">
        <v>22</v>
      </c>
      <c r="B44" s="12" t="s">
        <v>63</v>
      </c>
      <c r="C44" s="42" t="s">
        <v>1</v>
      </c>
      <c r="D44" s="30"/>
      <c r="E44" s="37">
        <f>E45+E46+E47+E48+E49</f>
        <v>3052254</v>
      </c>
    </row>
    <row r="45" spans="1:5" ht="22.5">
      <c r="A45" s="3" t="s">
        <v>8</v>
      </c>
      <c r="B45" s="12"/>
      <c r="C45" s="42">
        <v>100</v>
      </c>
      <c r="D45" s="30"/>
      <c r="E45" s="37"/>
    </row>
    <row r="46" spans="1:6" ht="12.75">
      <c r="A46" s="3" t="s">
        <v>18</v>
      </c>
      <c r="B46" s="12"/>
      <c r="C46" s="42">
        <v>200</v>
      </c>
      <c r="D46" s="30"/>
      <c r="E46" s="37"/>
      <c r="F46" s="1" t="s">
        <v>178</v>
      </c>
    </row>
    <row r="47" spans="1:5" ht="12.75">
      <c r="A47" s="3" t="s">
        <v>24</v>
      </c>
      <c r="B47" s="12"/>
      <c r="C47" s="42">
        <v>300</v>
      </c>
      <c r="D47" s="30"/>
      <c r="E47" s="37"/>
    </row>
    <row r="48" spans="1:5" ht="12.75">
      <c r="A48" s="3" t="s">
        <v>3</v>
      </c>
      <c r="B48" s="12"/>
      <c r="C48" s="42">
        <v>500</v>
      </c>
      <c r="D48" s="30"/>
      <c r="E48" s="37">
        <v>3052254</v>
      </c>
    </row>
    <row r="49" spans="1:5" ht="12.75">
      <c r="A49" s="3" t="s">
        <v>0</v>
      </c>
      <c r="B49" s="12"/>
      <c r="C49" s="42">
        <v>800</v>
      </c>
      <c r="D49" s="30"/>
      <c r="E49" s="37">
        <v>0</v>
      </c>
    </row>
    <row r="50" spans="1:6" ht="12.75">
      <c r="A50" s="3" t="s">
        <v>171</v>
      </c>
      <c r="B50" s="12" t="s">
        <v>118</v>
      </c>
      <c r="C50" s="42"/>
      <c r="D50" s="30"/>
      <c r="E50" s="37">
        <f>E51</f>
        <v>0</v>
      </c>
      <c r="F50" s="66" t="s">
        <v>180</v>
      </c>
    </row>
    <row r="51" spans="1:5" ht="12.75">
      <c r="A51" s="3" t="s">
        <v>18</v>
      </c>
      <c r="B51" s="12"/>
      <c r="C51" s="42">
        <v>200</v>
      </c>
      <c r="D51" s="30"/>
      <c r="E51" s="37"/>
    </row>
    <row r="52" spans="1:163" s="20" customFormat="1" ht="22.5">
      <c r="A52" s="26" t="s">
        <v>144</v>
      </c>
      <c r="B52" s="24" t="s">
        <v>60</v>
      </c>
      <c r="C52" s="44"/>
      <c r="D52" s="53"/>
      <c r="E52" s="54">
        <f>E53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5" ht="12.75">
      <c r="A53" s="3" t="s">
        <v>119</v>
      </c>
      <c r="B53" s="12" t="s">
        <v>130</v>
      </c>
      <c r="C53" s="42"/>
      <c r="D53" s="30"/>
      <c r="E53" s="37">
        <f>E54</f>
        <v>0</v>
      </c>
    </row>
    <row r="54" spans="1:5" ht="12.75">
      <c r="A54" s="3" t="s">
        <v>18</v>
      </c>
      <c r="B54" s="13"/>
      <c r="C54" s="42">
        <v>200</v>
      </c>
      <c r="D54" s="30"/>
      <c r="E54" s="37"/>
    </row>
    <row r="55" spans="1:163" s="16" customFormat="1" ht="12.75" hidden="1">
      <c r="A55" s="5" t="s">
        <v>21</v>
      </c>
      <c r="B55" s="21" t="s">
        <v>89</v>
      </c>
      <c r="C55" s="39" t="s">
        <v>1</v>
      </c>
      <c r="D55" s="30"/>
      <c r="E55" s="3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5" ht="12.75" hidden="1">
      <c r="A56" s="6" t="s">
        <v>47</v>
      </c>
      <c r="B56" s="23" t="s">
        <v>90</v>
      </c>
      <c r="C56" s="40" t="s">
        <v>1</v>
      </c>
      <c r="D56" s="30"/>
      <c r="E56" s="37"/>
    </row>
    <row r="57" spans="1:163" s="20" customFormat="1" ht="22.5" hidden="1">
      <c r="A57" s="26" t="s">
        <v>145</v>
      </c>
      <c r="B57" s="24" t="s">
        <v>61</v>
      </c>
      <c r="C57" s="41"/>
      <c r="D57" s="30"/>
      <c r="E57" s="3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5" ht="12.75" hidden="1">
      <c r="A58" s="3" t="s">
        <v>120</v>
      </c>
      <c r="B58" s="12" t="s">
        <v>62</v>
      </c>
      <c r="C58" s="42" t="s">
        <v>1</v>
      </c>
      <c r="D58" s="30"/>
      <c r="E58" s="37"/>
    </row>
    <row r="59" spans="1:5" ht="12.75" hidden="1">
      <c r="A59" s="3" t="s">
        <v>18</v>
      </c>
      <c r="B59" s="12"/>
      <c r="C59" s="42">
        <v>200</v>
      </c>
      <c r="D59" s="30"/>
      <c r="E59" s="37"/>
    </row>
    <row r="60" spans="1:163" s="16" customFormat="1" ht="12.75">
      <c r="A60" s="5" t="s">
        <v>20</v>
      </c>
      <c r="B60" s="21" t="s">
        <v>91</v>
      </c>
      <c r="C60" s="39"/>
      <c r="D60" s="45"/>
      <c r="E60" s="48">
        <f>E61</f>
        <v>925000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5" ht="12.75">
      <c r="A61" s="6" t="s">
        <v>46</v>
      </c>
      <c r="B61" s="23" t="s">
        <v>92</v>
      </c>
      <c r="C61" s="40" t="s">
        <v>1</v>
      </c>
      <c r="D61" s="50"/>
      <c r="E61" s="51">
        <f>E62+E65</f>
        <v>925000</v>
      </c>
    </row>
    <row r="62" spans="1:163" s="20" customFormat="1" ht="12.75">
      <c r="A62" s="18" t="s">
        <v>151</v>
      </c>
      <c r="B62" s="24" t="s">
        <v>121</v>
      </c>
      <c r="C62" s="41"/>
      <c r="D62" s="53"/>
      <c r="E62" s="54">
        <f>E63</f>
        <v>425000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5" ht="12.75">
      <c r="A63" s="3" t="s">
        <v>19</v>
      </c>
      <c r="B63" s="12" t="s">
        <v>122</v>
      </c>
      <c r="C63" s="42" t="s">
        <v>1</v>
      </c>
      <c r="D63" s="30"/>
      <c r="E63" s="37">
        <f>E64</f>
        <v>425000</v>
      </c>
    </row>
    <row r="64" spans="1:5" ht="12.75">
      <c r="A64" s="3" t="s">
        <v>18</v>
      </c>
      <c r="B64" s="12"/>
      <c r="C64" s="42">
        <v>200</v>
      </c>
      <c r="D64" s="30"/>
      <c r="E64" s="37">
        <v>425000</v>
      </c>
    </row>
    <row r="65" spans="1:163" s="20" customFormat="1" ht="12.75">
      <c r="A65" s="26" t="s">
        <v>152</v>
      </c>
      <c r="B65" s="24" t="s">
        <v>123</v>
      </c>
      <c r="C65" s="44"/>
      <c r="D65" s="53"/>
      <c r="E65" s="54">
        <f>E66</f>
        <v>500000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5" ht="12.75">
      <c r="A66" s="3" t="s">
        <v>124</v>
      </c>
      <c r="B66" s="12" t="s">
        <v>131</v>
      </c>
      <c r="C66" s="42"/>
      <c r="D66" s="30"/>
      <c r="E66" s="37">
        <f>E67</f>
        <v>500000</v>
      </c>
    </row>
    <row r="67" spans="1:5" ht="12.75">
      <c r="A67" s="3" t="s">
        <v>18</v>
      </c>
      <c r="B67" s="12"/>
      <c r="C67" s="42">
        <v>200</v>
      </c>
      <c r="D67" s="30"/>
      <c r="E67" s="37">
        <v>500000</v>
      </c>
    </row>
    <row r="68" spans="1:163" s="16" customFormat="1" ht="12.75">
      <c r="A68" s="5" t="s">
        <v>17</v>
      </c>
      <c r="B68" s="21" t="s">
        <v>66</v>
      </c>
      <c r="C68" s="39" t="s">
        <v>1</v>
      </c>
      <c r="D68" s="45"/>
      <c r="E68" s="48">
        <f>E69+E80+E86</f>
        <v>27892819.910000004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5" ht="12.75">
      <c r="A69" s="6" t="s">
        <v>45</v>
      </c>
      <c r="B69" s="23" t="s">
        <v>67</v>
      </c>
      <c r="C69" s="40" t="s">
        <v>1</v>
      </c>
      <c r="D69" s="50"/>
      <c r="E69" s="51">
        <f>E70+E74+E77</f>
        <v>4837293.74</v>
      </c>
    </row>
    <row r="70" spans="1:163" s="20" customFormat="1" ht="12.75">
      <c r="A70" s="26" t="s">
        <v>153</v>
      </c>
      <c r="B70" s="24" t="s">
        <v>68</v>
      </c>
      <c r="C70" s="44"/>
      <c r="D70" s="53"/>
      <c r="E70" s="54">
        <f>E71</f>
        <v>3637293.74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6" ht="12.75">
      <c r="A71" s="3" t="s">
        <v>179</v>
      </c>
      <c r="B71" s="12" t="s">
        <v>69</v>
      </c>
      <c r="C71" s="42"/>
      <c r="D71" s="30"/>
      <c r="E71" s="37">
        <f>E72+E73</f>
        <v>3637293.74</v>
      </c>
      <c r="F71" s="66"/>
    </row>
    <row r="72" spans="1:6" ht="12.75">
      <c r="A72" s="3" t="s">
        <v>18</v>
      </c>
      <c r="B72" s="12"/>
      <c r="C72" s="42">
        <v>200</v>
      </c>
      <c r="D72" s="30"/>
      <c r="E72" s="37">
        <f>1470000+1667293.74+500000</f>
        <v>3637293.74</v>
      </c>
      <c r="F72" s="65"/>
    </row>
    <row r="73" spans="1:5" ht="12.75">
      <c r="A73" s="3" t="s">
        <v>0</v>
      </c>
      <c r="B73" s="12"/>
      <c r="C73" s="42">
        <v>800</v>
      </c>
      <c r="D73" s="30"/>
      <c r="E73" s="37"/>
    </row>
    <row r="74" spans="1:163" s="20" customFormat="1" ht="12.75">
      <c r="A74" s="26" t="s">
        <v>154</v>
      </c>
      <c r="B74" s="24" t="s">
        <v>70</v>
      </c>
      <c r="C74" s="44"/>
      <c r="D74" s="53"/>
      <c r="E74" s="54">
        <f>E75</f>
        <v>1200000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5" ht="12.75">
      <c r="A75" s="3" t="s">
        <v>127</v>
      </c>
      <c r="B75" s="12" t="s">
        <v>128</v>
      </c>
      <c r="C75" s="42"/>
      <c r="D75" s="30"/>
      <c r="E75" s="37">
        <f>E76</f>
        <v>1200000</v>
      </c>
    </row>
    <row r="76" spans="1:5" ht="12.75">
      <c r="A76" s="3" t="s">
        <v>18</v>
      </c>
      <c r="B76" s="12"/>
      <c r="C76" s="42">
        <v>200</v>
      </c>
      <c r="D76" s="30"/>
      <c r="E76" s="37">
        <v>1200000</v>
      </c>
    </row>
    <row r="77" spans="1:163" s="20" customFormat="1" ht="12.75" hidden="1">
      <c r="A77" s="26" t="s">
        <v>155</v>
      </c>
      <c r="B77" s="24" t="s">
        <v>126</v>
      </c>
      <c r="C77" s="44"/>
      <c r="D77" s="53"/>
      <c r="E77" s="54">
        <f>E78</f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:5" ht="12.75" hidden="1">
      <c r="A78" s="3" t="s">
        <v>125</v>
      </c>
      <c r="B78" s="12" t="s">
        <v>132</v>
      </c>
      <c r="C78" s="42"/>
      <c r="D78" s="30"/>
      <c r="E78" s="37">
        <f>E79</f>
        <v>0</v>
      </c>
    </row>
    <row r="79" spans="1:5" ht="12.75" hidden="1">
      <c r="A79" s="3" t="s">
        <v>0</v>
      </c>
      <c r="B79" s="12"/>
      <c r="C79" s="42">
        <v>800</v>
      </c>
      <c r="D79" s="30"/>
      <c r="E79" s="37">
        <v>0</v>
      </c>
    </row>
    <row r="80" spans="1:5" ht="12.75">
      <c r="A80" s="6" t="s">
        <v>16</v>
      </c>
      <c r="B80" s="23" t="s">
        <v>93</v>
      </c>
      <c r="C80" s="40" t="s">
        <v>1</v>
      </c>
      <c r="D80" s="50"/>
      <c r="E80" s="51">
        <f>E81</f>
        <v>50000</v>
      </c>
    </row>
    <row r="81" spans="1:163" s="20" customFormat="1" ht="12.75">
      <c r="A81" s="18" t="s">
        <v>156</v>
      </c>
      <c r="B81" s="24" t="s">
        <v>71</v>
      </c>
      <c r="C81" s="41"/>
      <c r="D81" s="53"/>
      <c r="E81" s="54">
        <f>E82+E84</f>
        <v>50000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5" ht="12.75" hidden="1">
      <c r="A82" s="3" t="s">
        <v>15</v>
      </c>
      <c r="B82" s="12" t="s">
        <v>72</v>
      </c>
      <c r="C82" s="42" t="s">
        <v>1</v>
      </c>
      <c r="D82" s="30"/>
      <c r="E82" s="37">
        <f>E83</f>
        <v>0</v>
      </c>
    </row>
    <row r="83" spans="1:5" ht="12.75" hidden="1">
      <c r="A83" s="3" t="s">
        <v>18</v>
      </c>
      <c r="B83" s="12"/>
      <c r="C83" s="42">
        <v>200</v>
      </c>
      <c r="D83" s="30"/>
      <c r="E83" s="37">
        <v>0</v>
      </c>
    </row>
    <row r="84" spans="1:5" ht="12.75">
      <c r="A84" s="3" t="s">
        <v>42</v>
      </c>
      <c r="B84" s="12" t="s">
        <v>133</v>
      </c>
      <c r="C84" s="42"/>
      <c r="D84" s="30"/>
      <c r="E84" s="37">
        <f>E85</f>
        <v>50000</v>
      </c>
    </row>
    <row r="85" spans="1:5" ht="12.75">
      <c r="A85" s="3" t="s">
        <v>18</v>
      </c>
      <c r="B85" s="12"/>
      <c r="C85" s="42">
        <v>200</v>
      </c>
      <c r="D85" s="30"/>
      <c r="E85" s="37">
        <v>50000</v>
      </c>
    </row>
    <row r="86" spans="1:163" s="7" customFormat="1" ht="12.75">
      <c r="A86" s="8" t="s">
        <v>182</v>
      </c>
      <c r="B86" s="23" t="s">
        <v>94</v>
      </c>
      <c r="C86" s="43"/>
      <c r="D86" s="50"/>
      <c r="E86" s="51">
        <f>E87+E94</f>
        <v>23005526.17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20" customFormat="1" ht="12.75">
      <c r="A87" s="26" t="s">
        <v>157</v>
      </c>
      <c r="B87" s="24" t="s">
        <v>73</v>
      </c>
      <c r="C87" s="44"/>
      <c r="D87" s="53"/>
      <c r="E87" s="54">
        <f>E88+E90+E92</f>
        <v>8838624.13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5" ht="12.75">
      <c r="A88" s="14" t="s">
        <v>105</v>
      </c>
      <c r="B88" s="12" t="s">
        <v>74</v>
      </c>
      <c r="C88" s="42"/>
      <c r="D88" s="30"/>
      <c r="E88" s="37">
        <f>E89</f>
        <v>5537475.2</v>
      </c>
    </row>
    <row r="89" spans="1:7" ht="12.75">
      <c r="A89" s="3" t="s">
        <v>2</v>
      </c>
      <c r="B89" s="12"/>
      <c r="C89" s="42">
        <v>200</v>
      </c>
      <c r="D89" s="31"/>
      <c r="E89" s="37">
        <v>5537475.2</v>
      </c>
      <c r="G89" s="58"/>
    </row>
    <row r="90" spans="1:5" ht="12.75">
      <c r="A90" s="3" t="s">
        <v>35</v>
      </c>
      <c r="B90" s="12" t="s">
        <v>106</v>
      </c>
      <c r="C90" s="42"/>
      <c r="D90" s="32"/>
      <c r="E90" s="37">
        <f>E91</f>
        <v>0</v>
      </c>
    </row>
    <row r="91" spans="1:5" ht="12.75">
      <c r="A91" s="3" t="s">
        <v>2</v>
      </c>
      <c r="B91" s="12"/>
      <c r="C91" s="42">
        <v>200</v>
      </c>
      <c r="D91" s="32"/>
      <c r="E91" s="37"/>
    </row>
    <row r="92" spans="1:5" ht="12.75">
      <c r="A92" s="3" t="s">
        <v>36</v>
      </c>
      <c r="B92" s="12" t="s">
        <v>107</v>
      </c>
      <c r="C92" s="42"/>
      <c r="D92" s="32"/>
      <c r="E92" s="37">
        <f>E93</f>
        <v>3301148.93</v>
      </c>
    </row>
    <row r="93" spans="1:5" ht="12.75">
      <c r="A93" s="3" t="s">
        <v>2</v>
      </c>
      <c r="B93" s="12"/>
      <c r="C93" s="42">
        <v>200</v>
      </c>
      <c r="D93" s="32"/>
      <c r="E93" s="37">
        <v>3301148.93</v>
      </c>
    </row>
    <row r="94" spans="1:163" s="20" customFormat="1" ht="12.75">
      <c r="A94" s="26" t="s">
        <v>158</v>
      </c>
      <c r="B94" s="24" t="s">
        <v>75</v>
      </c>
      <c r="C94" s="44"/>
      <c r="D94" s="56"/>
      <c r="E94" s="54">
        <f>E95+E100</f>
        <v>14166902.04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5" ht="12.75">
      <c r="A95" s="3" t="s">
        <v>37</v>
      </c>
      <c r="B95" s="12" t="s">
        <v>108</v>
      </c>
      <c r="C95" s="42"/>
      <c r="D95" s="32"/>
      <c r="E95" s="37">
        <f>E96+E97+E99+E98</f>
        <v>11756902.04</v>
      </c>
    </row>
    <row r="96" spans="1:5" ht="22.5">
      <c r="A96" s="3" t="s">
        <v>8</v>
      </c>
      <c r="B96" s="12"/>
      <c r="C96" s="42">
        <v>100</v>
      </c>
      <c r="D96" s="32"/>
      <c r="E96" s="37">
        <v>8615395.19</v>
      </c>
    </row>
    <row r="97" spans="1:5" ht="12.75">
      <c r="A97" s="3" t="s">
        <v>2</v>
      </c>
      <c r="B97" s="12"/>
      <c r="C97" s="42">
        <v>200</v>
      </c>
      <c r="D97" s="32"/>
      <c r="E97" s="37">
        <v>2919615.65</v>
      </c>
    </row>
    <row r="98" spans="1:5" ht="22.5">
      <c r="A98" s="3" t="s">
        <v>12</v>
      </c>
      <c r="B98" s="12" t="s">
        <v>200</v>
      </c>
      <c r="C98" s="42">
        <v>400</v>
      </c>
      <c r="D98" s="32"/>
      <c r="E98" s="37">
        <v>200000</v>
      </c>
    </row>
    <row r="99" spans="1:5" ht="12.75">
      <c r="A99" s="3" t="s">
        <v>0</v>
      </c>
      <c r="B99" s="12"/>
      <c r="C99" s="42">
        <v>800</v>
      </c>
      <c r="D99" s="32"/>
      <c r="E99" s="37">
        <v>21891.2</v>
      </c>
    </row>
    <row r="100" spans="1:5" ht="12.75">
      <c r="A100" s="3" t="s">
        <v>38</v>
      </c>
      <c r="B100" s="12" t="s">
        <v>109</v>
      </c>
      <c r="C100" s="42"/>
      <c r="D100" s="32"/>
      <c r="E100" s="37">
        <f>E101</f>
        <v>2410000</v>
      </c>
    </row>
    <row r="101" spans="1:5" ht="12.75">
      <c r="A101" s="3" t="s">
        <v>2</v>
      </c>
      <c r="B101" s="12"/>
      <c r="C101" s="42">
        <v>200</v>
      </c>
      <c r="D101" s="32"/>
      <c r="E101" s="37">
        <v>2410000</v>
      </c>
    </row>
    <row r="102" spans="1:163" s="22" customFormat="1" ht="12.75">
      <c r="A102" s="5" t="s">
        <v>39</v>
      </c>
      <c r="B102" s="21" t="s">
        <v>95</v>
      </c>
      <c r="C102" s="39"/>
      <c r="D102" s="47"/>
      <c r="E102" s="48">
        <f>E103</f>
        <v>1069000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</row>
    <row r="103" spans="1:5" ht="12.75">
      <c r="A103" s="8" t="s">
        <v>43</v>
      </c>
      <c r="B103" s="23" t="s">
        <v>96</v>
      </c>
      <c r="C103" s="43"/>
      <c r="D103" s="52"/>
      <c r="E103" s="51">
        <f>E104+E107+E110+E113</f>
        <v>1069000</v>
      </c>
    </row>
    <row r="104" spans="1:163" s="20" customFormat="1" ht="12.75">
      <c r="A104" s="26" t="s">
        <v>40</v>
      </c>
      <c r="B104" s="24" t="s">
        <v>76</v>
      </c>
      <c r="C104" s="44"/>
      <c r="D104" s="56"/>
      <c r="E104" s="54">
        <f>E105</f>
        <v>800000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1:5" ht="12.75">
      <c r="A105" s="3" t="s">
        <v>40</v>
      </c>
      <c r="B105" s="12" t="s">
        <v>77</v>
      </c>
      <c r="C105" s="42"/>
      <c r="D105" s="32"/>
      <c r="E105" s="37">
        <f>E106</f>
        <v>800000</v>
      </c>
    </row>
    <row r="106" spans="1:5" ht="12.75">
      <c r="A106" s="3" t="s">
        <v>2</v>
      </c>
      <c r="B106" s="12"/>
      <c r="C106" s="42">
        <v>200</v>
      </c>
      <c r="D106" s="32"/>
      <c r="E106" s="37">
        <v>800000</v>
      </c>
    </row>
    <row r="107" spans="1:163" s="20" customFormat="1" ht="22.5">
      <c r="A107" s="26" t="s">
        <v>159</v>
      </c>
      <c r="B107" s="24" t="s">
        <v>110</v>
      </c>
      <c r="C107" s="44"/>
      <c r="D107" s="56"/>
      <c r="E107" s="54">
        <f>E108</f>
        <v>159000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1:5" ht="12.75">
      <c r="A108" s="3" t="s">
        <v>111</v>
      </c>
      <c r="B108" s="12" t="s">
        <v>134</v>
      </c>
      <c r="C108" s="42"/>
      <c r="D108" s="32"/>
      <c r="E108" s="37">
        <f>E109</f>
        <v>159000</v>
      </c>
    </row>
    <row r="109" spans="1:5" ht="12.75">
      <c r="A109" s="3" t="s">
        <v>2</v>
      </c>
      <c r="B109" s="12"/>
      <c r="C109" s="42">
        <v>200</v>
      </c>
      <c r="D109" s="32"/>
      <c r="E109" s="37">
        <f>99000+60000</f>
        <v>159000</v>
      </c>
    </row>
    <row r="110" spans="1:163" s="20" customFormat="1" ht="12.75">
      <c r="A110" s="26" t="s">
        <v>160</v>
      </c>
      <c r="B110" s="24" t="s">
        <v>113</v>
      </c>
      <c r="C110" s="44"/>
      <c r="D110" s="56"/>
      <c r="E110" s="54">
        <f>E111</f>
        <v>110000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1:5" ht="12.75">
      <c r="A111" s="3" t="s">
        <v>112</v>
      </c>
      <c r="B111" s="12" t="s">
        <v>135</v>
      </c>
      <c r="C111" s="42"/>
      <c r="D111" s="32"/>
      <c r="E111" s="37">
        <f>E112</f>
        <v>110000</v>
      </c>
    </row>
    <row r="112" spans="1:5" ht="12.75">
      <c r="A112" s="3" t="s">
        <v>2</v>
      </c>
      <c r="B112" s="12"/>
      <c r="C112" s="42">
        <v>200</v>
      </c>
      <c r="D112" s="32"/>
      <c r="E112" s="37">
        <v>110000</v>
      </c>
    </row>
    <row r="113" spans="1:5" ht="12.75" hidden="1">
      <c r="A113" s="68" t="s">
        <v>185</v>
      </c>
      <c r="B113" s="69" t="s">
        <v>184</v>
      </c>
      <c r="C113" s="70"/>
      <c r="D113" s="71"/>
      <c r="E113" s="72">
        <f>E114</f>
        <v>0</v>
      </c>
    </row>
    <row r="114" spans="1:5" ht="12.75" hidden="1">
      <c r="A114" s="3" t="s">
        <v>186</v>
      </c>
      <c r="B114" s="12" t="s">
        <v>183</v>
      </c>
      <c r="C114" s="30"/>
      <c r="D114" s="30"/>
      <c r="E114" s="37">
        <f>E115</f>
        <v>0</v>
      </c>
    </row>
    <row r="115" spans="1:5" ht="12.75" hidden="1">
      <c r="A115" s="3" t="s">
        <v>187</v>
      </c>
      <c r="B115" s="12"/>
      <c r="C115" s="42">
        <v>700</v>
      </c>
      <c r="D115" s="32"/>
      <c r="E115" s="37">
        <v>0</v>
      </c>
    </row>
    <row r="116" spans="1:163" s="16" customFormat="1" ht="12.75">
      <c r="A116" s="5" t="s">
        <v>14</v>
      </c>
      <c r="B116" s="21" t="s">
        <v>81</v>
      </c>
      <c r="C116" s="39" t="s">
        <v>1</v>
      </c>
      <c r="D116" s="45"/>
      <c r="E116" s="48">
        <f>E117</f>
        <v>13269967.23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:5" ht="12.75">
      <c r="A117" s="6" t="s">
        <v>44</v>
      </c>
      <c r="B117" s="23" t="s">
        <v>97</v>
      </c>
      <c r="C117" s="40" t="s">
        <v>1</v>
      </c>
      <c r="D117" s="50"/>
      <c r="E117" s="51">
        <f>E118+E123</f>
        <v>13269967.23</v>
      </c>
    </row>
    <row r="118" spans="1:163" s="20" customFormat="1" ht="12.75">
      <c r="A118" s="26" t="s">
        <v>161</v>
      </c>
      <c r="B118" s="24" t="s">
        <v>78</v>
      </c>
      <c r="C118" s="44"/>
      <c r="D118" s="53"/>
      <c r="E118" s="54">
        <f>E119+E121</f>
        <v>13170567.23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:5" ht="12.75">
      <c r="A119" s="3" t="s">
        <v>13</v>
      </c>
      <c r="B119" s="12" t="s">
        <v>79</v>
      </c>
      <c r="C119" s="42" t="s">
        <v>1</v>
      </c>
      <c r="D119" s="30"/>
      <c r="E119" s="37">
        <f>E120</f>
        <v>9901157.44</v>
      </c>
    </row>
    <row r="120" spans="1:5" ht="12.75">
      <c r="A120" s="3" t="s">
        <v>2</v>
      </c>
      <c r="B120" s="12"/>
      <c r="C120" s="42">
        <v>200</v>
      </c>
      <c r="D120" s="30"/>
      <c r="E120" s="37">
        <v>9901157.44</v>
      </c>
    </row>
    <row r="121" spans="1:5" ht="12.75">
      <c r="A121" s="3" t="s">
        <v>195</v>
      </c>
      <c r="B121" s="12" t="s">
        <v>196</v>
      </c>
      <c r="C121" s="42"/>
      <c r="D121" s="30"/>
      <c r="E121" s="37">
        <f>E122</f>
        <v>3269409.79</v>
      </c>
    </row>
    <row r="122" spans="1:5" ht="12.75">
      <c r="A122" s="3" t="s">
        <v>2</v>
      </c>
      <c r="B122" s="12"/>
      <c r="C122" s="42">
        <v>200</v>
      </c>
      <c r="D122" s="30"/>
      <c r="E122" s="37">
        <f>2446600-401+823210.79</f>
        <v>3269409.79</v>
      </c>
    </row>
    <row r="123" spans="1:163" s="20" customFormat="1" ht="12.75">
      <c r="A123" s="26" t="s">
        <v>162</v>
      </c>
      <c r="B123" s="24" t="s">
        <v>114</v>
      </c>
      <c r="C123" s="44"/>
      <c r="D123" s="57"/>
      <c r="E123" s="54">
        <f>E124</f>
        <v>99400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:5" ht="12.75">
      <c r="A124" s="3" t="s">
        <v>170</v>
      </c>
      <c r="B124" s="12" t="s">
        <v>136</v>
      </c>
      <c r="C124" s="42"/>
      <c r="D124" s="33"/>
      <c r="E124" s="37">
        <f>E125</f>
        <v>99400</v>
      </c>
    </row>
    <row r="125" spans="1:5" ht="12.75">
      <c r="A125" s="3" t="s">
        <v>2</v>
      </c>
      <c r="B125" s="12"/>
      <c r="C125" s="42">
        <v>200</v>
      </c>
      <c r="D125" s="34"/>
      <c r="E125" s="37">
        <v>99400</v>
      </c>
    </row>
    <row r="126" spans="1:163" s="16" customFormat="1" ht="12.75">
      <c r="A126" s="5" t="s">
        <v>11</v>
      </c>
      <c r="B126" s="21" t="s">
        <v>80</v>
      </c>
      <c r="C126" s="39" t="s">
        <v>1</v>
      </c>
      <c r="D126" s="45"/>
      <c r="E126" s="48">
        <f>E127+E129+E133+E135+E137+E139+E142+E144+E146+E151</f>
        <v>10191201.86</v>
      </c>
      <c r="F126" s="5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:5" ht="12.75">
      <c r="A127" s="3" t="s">
        <v>10</v>
      </c>
      <c r="B127" s="12" t="s">
        <v>98</v>
      </c>
      <c r="C127" s="42" t="s">
        <v>1</v>
      </c>
      <c r="D127" s="30"/>
      <c r="E127" s="37">
        <f>E128</f>
        <v>1001717.14</v>
      </c>
    </row>
    <row r="128" spans="1:5" ht="22.5">
      <c r="A128" s="3" t="s">
        <v>8</v>
      </c>
      <c r="B128" s="12"/>
      <c r="C128" s="42">
        <v>100</v>
      </c>
      <c r="D128" s="30"/>
      <c r="E128" s="37">
        <v>1001717.14</v>
      </c>
    </row>
    <row r="129" spans="1:6" ht="12.75">
      <c r="A129" s="3" t="s">
        <v>9</v>
      </c>
      <c r="B129" s="12" t="s">
        <v>99</v>
      </c>
      <c r="C129" s="42" t="s">
        <v>1</v>
      </c>
      <c r="D129" s="30"/>
      <c r="E129" s="37">
        <f>E130+E131+E132</f>
        <v>7626884.72</v>
      </c>
      <c r="F129" s="58"/>
    </row>
    <row r="130" spans="1:5" ht="22.5">
      <c r="A130" s="3" t="s">
        <v>8</v>
      </c>
      <c r="B130" s="12"/>
      <c r="C130" s="42">
        <v>100</v>
      </c>
      <c r="D130" s="30"/>
      <c r="E130" s="37">
        <v>5426360</v>
      </c>
    </row>
    <row r="131" spans="1:5" ht="12.75">
      <c r="A131" s="3" t="s">
        <v>2</v>
      </c>
      <c r="B131" s="12"/>
      <c r="C131" s="42">
        <v>200</v>
      </c>
      <c r="D131" s="30"/>
      <c r="E131" s="37">
        <v>1638760.72</v>
      </c>
    </row>
    <row r="132" spans="1:5" ht="12.75">
      <c r="A132" s="3" t="s">
        <v>0</v>
      </c>
      <c r="B132" s="12"/>
      <c r="C132" s="42">
        <v>800</v>
      </c>
      <c r="D132" s="30"/>
      <c r="E132" s="37">
        <v>561764</v>
      </c>
    </row>
    <row r="133" spans="1:5" ht="12.75">
      <c r="A133" s="3" t="s">
        <v>7</v>
      </c>
      <c r="B133" s="12" t="s">
        <v>101</v>
      </c>
      <c r="C133" s="42" t="s">
        <v>1</v>
      </c>
      <c r="D133" s="30"/>
      <c r="E133" s="37">
        <f>E134</f>
        <v>71500</v>
      </c>
    </row>
    <row r="134" spans="1:5" ht="12.75">
      <c r="A134" s="3" t="s">
        <v>3</v>
      </c>
      <c r="B134" s="12"/>
      <c r="C134" s="42">
        <v>500</v>
      </c>
      <c r="D134" s="30"/>
      <c r="E134" s="37">
        <v>71500</v>
      </c>
    </row>
    <row r="135" spans="1:5" ht="12.75">
      <c r="A135" s="3" t="s">
        <v>6</v>
      </c>
      <c r="B135" s="12" t="s">
        <v>102</v>
      </c>
      <c r="C135" s="42" t="s">
        <v>1</v>
      </c>
      <c r="D135" s="30"/>
      <c r="E135" s="37">
        <f>E136</f>
        <v>155000</v>
      </c>
    </row>
    <row r="136" spans="1:5" ht="12.75">
      <c r="A136" s="3" t="s">
        <v>0</v>
      </c>
      <c r="B136" s="12"/>
      <c r="C136" s="42">
        <v>800</v>
      </c>
      <c r="D136" s="30"/>
      <c r="E136" s="37">
        <v>155000</v>
      </c>
    </row>
    <row r="137" spans="1:5" ht="12.75">
      <c r="A137" s="3" t="s">
        <v>5</v>
      </c>
      <c r="B137" s="12" t="s">
        <v>103</v>
      </c>
      <c r="C137" s="42" t="s">
        <v>1</v>
      </c>
      <c r="D137" s="30"/>
      <c r="E137" s="37">
        <f>E138</f>
        <v>715000</v>
      </c>
    </row>
    <row r="138" spans="1:5" ht="12.75">
      <c r="A138" s="3" t="s">
        <v>2</v>
      </c>
      <c r="B138" s="12"/>
      <c r="C138" s="42">
        <v>200</v>
      </c>
      <c r="D138" s="30"/>
      <c r="E138" s="37">
        <f>115000+600000</f>
        <v>715000</v>
      </c>
    </row>
    <row r="139" spans="1:5" ht="12.75">
      <c r="A139" s="3" t="s">
        <v>191</v>
      </c>
      <c r="B139" s="12" t="s">
        <v>192</v>
      </c>
      <c r="C139" s="42"/>
      <c r="D139" s="30"/>
      <c r="E139" s="37">
        <f>E140+E141</f>
        <v>99000</v>
      </c>
    </row>
    <row r="140" spans="1:5" ht="22.5">
      <c r="A140" s="3" t="s">
        <v>8</v>
      </c>
      <c r="B140" s="12"/>
      <c r="C140" s="42">
        <v>100</v>
      </c>
      <c r="D140" s="30"/>
      <c r="E140" s="37">
        <v>90000</v>
      </c>
    </row>
    <row r="141" spans="1:5" ht="12.75">
      <c r="A141" s="3" t="s">
        <v>2</v>
      </c>
      <c r="B141" s="12"/>
      <c r="C141" s="42">
        <v>200</v>
      </c>
      <c r="D141" s="30"/>
      <c r="E141" s="37">
        <v>9000</v>
      </c>
    </row>
    <row r="142" spans="1:5" ht="22.5">
      <c r="A142" s="3" t="s">
        <v>189</v>
      </c>
      <c r="B142" s="12" t="s">
        <v>188</v>
      </c>
      <c r="C142" s="42"/>
      <c r="D142" s="30"/>
      <c r="E142" s="37">
        <f>E143</f>
        <v>0</v>
      </c>
    </row>
    <row r="143" spans="1:5" ht="12.75">
      <c r="A143" s="3" t="s">
        <v>2</v>
      </c>
      <c r="B143" s="12"/>
      <c r="C143" s="42">
        <v>200</v>
      </c>
      <c r="D143" s="30"/>
      <c r="E143" s="37"/>
    </row>
    <row r="144" spans="1:5" ht="22.5">
      <c r="A144" s="3" t="s">
        <v>193</v>
      </c>
      <c r="B144" s="12" t="s">
        <v>194</v>
      </c>
      <c r="C144" s="42"/>
      <c r="D144" s="30"/>
      <c r="E144" s="37">
        <f>E145</f>
        <v>111760</v>
      </c>
    </row>
    <row r="145" spans="1:5" ht="12.75">
      <c r="A145" s="3" t="s">
        <v>3</v>
      </c>
      <c r="B145" s="12"/>
      <c r="C145" s="42">
        <v>500</v>
      </c>
      <c r="D145" s="30"/>
      <c r="E145" s="37">
        <v>111760</v>
      </c>
    </row>
    <row r="146" spans="1:5" ht="12.75">
      <c r="A146" s="3" t="s">
        <v>4</v>
      </c>
      <c r="B146" s="12" t="s">
        <v>163</v>
      </c>
      <c r="C146" s="42"/>
      <c r="D146" s="30"/>
      <c r="E146" s="37">
        <f>E147+E148</f>
        <v>410340</v>
      </c>
    </row>
    <row r="147" spans="1:5" ht="22.5">
      <c r="A147" s="3" t="s">
        <v>8</v>
      </c>
      <c r="B147" s="12"/>
      <c r="C147" s="42">
        <v>100</v>
      </c>
      <c r="D147" s="30"/>
      <c r="E147" s="37">
        <v>396000</v>
      </c>
    </row>
    <row r="148" spans="1:5" ht="12.75">
      <c r="A148" s="3" t="s">
        <v>2</v>
      </c>
      <c r="B148" s="12"/>
      <c r="C148" s="42">
        <v>200</v>
      </c>
      <c r="D148" s="30"/>
      <c r="E148" s="37">
        <v>14340</v>
      </c>
    </row>
    <row r="149" spans="1:5" ht="12.75">
      <c r="A149" s="3" t="s">
        <v>33</v>
      </c>
      <c r="B149" s="12"/>
      <c r="C149" s="42"/>
      <c r="D149" s="30"/>
      <c r="E149" s="37"/>
    </row>
    <row r="150" spans="1:5" ht="12.75">
      <c r="A150" s="3" t="s">
        <v>0</v>
      </c>
      <c r="B150" s="12"/>
      <c r="C150" s="42">
        <v>800</v>
      </c>
      <c r="D150" s="30"/>
      <c r="E150" s="37"/>
    </row>
    <row r="151" spans="1:5" ht="12.75">
      <c r="A151" s="3" t="s">
        <v>41</v>
      </c>
      <c r="B151" s="12" t="s">
        <v>104</v>
      </c>
      <c r="C151" s="42"/>
      <c r="D151" s="30"/>
      <c r="E151" s="37"/>
    </row>
    <row r="152" spans="1:5" ht="12.75">
      <c r="A152" s="3" t="s">
        <v>0</v>
      </c>
      <c r="B152" s="12"/>
      <c r="C152" s="42">
        <v>800</v>
      </c>
      <c r="D152" s="30"/>
      <c r="E152" s="37"/>
    </row>
    <row r="153" spans="1:5" ht="12.75">
      <c r="A153" s="63" t="s">
        <v>176</v>
      </c>
      <c r="B153" s="12"/>
      <c r="C153" s="42"/>
      <c r="D153" s="30"/>
      <c r="E153" s="37">
        <v>0</v>
      </c>
    </row>
    <row r="154" spans="1:5" ht="12.75">
      <c r="A154" s="61" t="s">
        <v>175</v>
      </c>
      <c r="B154" s="33"/>
      <c r="C154" s="30"/>
      <c r="D154" s="30"/>
      <c r="E154" s="62">
        <f>E7+E12+E22+E41+E60+E68+E102+E116+E126</f>
        <v>61798394.10000001</v>
      </c>
    </row>
  </sheetData>
  <sheetProtection/>
  <mergeCells count="2">
    <mergeCell ref="A4:E4"/>
    <mergeCell ref="A2:E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8" r:id="rId1"/>
  <rowBreaks count="2" manualBreakCount="2">
    <brk id="54" max="4" man="1"/>
    <brk id="11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H144"/>
  <sheetViews>
    <sheetView tabSelected="1" zoomScale="130" zoomScaleNormal="130" zoomScalePageLayoutView="0" workbookViewId="0" topLeftCell="A124">
      <selection activeCell="E116" sqref="E116"/>
    </sheetView>
  </sheetViews>
  <sheetFormatPr defaultColWidth="9.00390625" defaultRowHeight="12.75"/>
  <cols>
    <col min="1" max="1" width="128.125" style="1" customWidth="1"/>
    <col min="2" max="2" width="15.75390625" style="11" customWidth="1"/>
    <col min="3" max="3" width="7.375" style="1" customWidth="1"/>
    <col min="4" max="4" width="6.00390625" style="36" hidden="1" customWidth="1"/>
    <col min="5" max="6" width="12.00390625" style="35" bestFit="1" customWidth="1"/>
    <col min="7" max="7" width="49.125" style="1" customWidth="1"/>
    <col min="8" max="16384" width="9.125" style="1" customWidth="1"/>
  </cols>
  <sheetData>
    <row r="1" spans="2:6" ht="12.75">
      <c r="B1" s="75" t="s">
        <v>211</v>
      </c>
      <c r="C1" s="75"/>
      <c r="D1" s="75"/>
      <c r="E1" s="75"/>
      <c r="F1" s="75"/>
    </row>
    <row r="2" spans="1:6" ht="21.75" customHeight="1">
      <c r="A2" s="60"/>
      <c r="B2" s="75"/>
      <c r="C2" s="75"/>
      <c r="D2" s="75"/>
      <c r="E2" s="75"/>
      <c r="F2" s="75"/>
    </row>
    <row r="3" spans="1:6" ht="35.25" customHeight="1">
      <c r="A3" s="78" t="s">
        <v>209</v>
      </c>
      <c r="B3" s="78"/>
      <c r="C3" s="78"/>
      <c r="D3" s="78"/>
      <c r="E3" s="78"/>
      <c r="F3" s="78"/>
    </row>
    <row r="4" spans="1:6" ht="12.75">
      <c r="A4" s="64"/>
      <c r="B4" s="64"/>
      <c r="C4" s="64"/>
      <c r="D4" s="64"/>
      <c r="E4" s="64"/>
      <c r="F4" s="64" t="s">
        <v>177</v>
      </c>
    </row>
    <row r="5" spans="1:6" ht="31.5">
      <c r="A5" s="27" t="s">
        <v>31</v>
      </c>
      <c r="B5" s="10" t="s">
        <v>173</v>
      </c>
      <c r="C5" s="10" t="s">
        <v>30</v>
      </c>
      <c r="D5" s="30"/>
      <c r="E5" s="76" t="s">
        <v>174</v>
      </c>
      <c r="F5" s="77"/>
    </row>
    <row r="6" spans="1:6" ht="12.75">
      <c r="A6" s="9">
        <v>1</v>
      </c>
      <c r="B6" s="3"/>
      <c r="C6" s="9">
        <v>3</v>
      </c>
      <c r="D6" s="30"/>
      <c r="E6" s="38" t="s">
        <v>197</v>
      </c>
      <c r="F6" s="38" t="s">
        <v>208</v>
      </c>
    </row>
    <row r="7" spans="1:164" s="16" customFormat="1" ht="12.75">
      <c r="A7" s="5" t="s">
        <v>29</v>
      </c>
      <c r="B7" s="15" t="s">
        <v>82</v>
      </c>
      <c r="C7" s="39" t="s">
        <v>1</v>
      </c>
      <c r="D7" s="45"/>
      <c r="E7" s="48">
        <f aca="true" t="shared" si="0" ref="E7:F10">E8</f>
        <v>220000</v>
      </c>
      <c r="F7" s="48">
        <f t="shared" si="0"/>
        <v>230000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1:164" s="7" customFormat="1" ht="12.75">
      <c r="A8" s="6" t="s">
        <v>49</v>
      </c>
      <c r="B8" s="17" t="s">
        <v>87</v>
      </c>
      <c r="C8" s="40" t="s">
        <v>1</v>
      </c>
      <c r="D8" s="50"/>
      <c r="E8" s="51">
        <f t="shared" si="0"/>
        <v>220000</v>
      </c>
      <c r="F8" s="51">
        <f t="shared" si="0"/>
        <v>230000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164" s="20" customFormat="1" ht="12.75">
      <c r="A9" s="18" t="s">
        <v>138</v>
      </c>
      <c r="B9" s="19" t="s">
        <v>50</v>
      </c>
      <c r="C9" s="41"/>
      <c r="D9" s="53"/>
      <c r="E9" s="54">
        <f t="shared" si="0"/>
        <v>220000</v>
      </c>
      <c r="F9" s="54">
        <f t="shared" si="0"/>
        <v>230000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1:6" ht="12.75">
      <c r="A10" s="3" t="s">
        <v>28</v>
      </c>
      <c r="B10" s="12" t="s">
        <v>51</v>
      </c>
      <c r="C10" s="42"/>
      <c r="D10" s="30"/>
      <c r="E10" s="37">
        <f t="shared" si="0"/>
        <v>220000</v>
      </c>
      <c r="F10" s="37">
        <f t="shared" si="0"/>
        <v>230000</v>
      </c>
    </row>
    <row r="11" spans="1:6" ht="12.75">
      <c r="A11" s="3" t="s">
        <v>18</v>
      </c>
      <c r="B11" s="12"/>
      <c r="C11" s="42">
        <v>200</v>
      </c>
      <c r="D11" s="30"/>
      <c r="E11" s="37">
        <v>220000</v>
      </c>
      <c r="F11" s="37">
        <v>230000</v>
      </c>
    </row>
    <row r="12" spans="1:164" s="16" customFormat="1" ht="12.75">
      <c r="A12" s="5" t="s">
        <v>27</v>
      </c>
      <c r="B12" s="4" t="s">
        <v>83</v>
      </c>
      <c r="C12" s="39" t="s">
        <v>1</v>
      </c>
      <c r="D12" s="49"/>
      <c r="E12" s="48">
        <f>E13</f>
        <v>670000</v>
      </c>
      <c r="F12" s="48">
        <f>F13</f>
        <v>670000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1:164" s="7" customFormat="1" ht="12.75">
      <c r="A13" s="6" t="s">
        <v>181</v>
      </c>
      <c r="B13" s="2" t="s">
        <v>56</v>
      </c>
      <c r="C13" s="40" t="s">
        <v>1</v>
      </c>
      <c r="D13" s="50"/>
      <c r="E13" s="51">
        <f>E14+E17</f>
        <v>670000</v>
      </c>
      <c r="F13" s="51">
        <f>F14+F17</f>
        <v>670000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1:164" s="20" customFormat="1" ht="12.75">
      <c r="A14" s="18" t="s">
        <v>139</v>
      </c>
      <c r="B14" s="24" t="s">
        <v>52</v>
      </c>
      <c r="C14" s="41"/>
      <c r="D14" s="53"/>
      <c r="E14" s="54">
        <f>E15</f>
        <v>440000</v>
      </c>
      <c r="F14" s="54">
        <f>F15</f>
        <v>440000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1:6" ht="12.75">
      <c r="A15" s="3" t="s">
        <v>137</v>
      </c>
      <c r="B15" s="12" t="s">
        <v>53</v>
      </c>
      <c r="C15" s="42" t="s">
        <v>1</v>
      </c>
      <c r="D15" s="30"/>
      <c r="E15" s="37">
        <f>E16</f>
        <v>440000</v>
      </c>
      <c r="F15" s="37">
        <f>F16</f>
        <v>440000</v>
      </c>
    </row>
    <row r="16" spans="1:6" ht="12.75">
      <c r="A16" s="3" t="s">
        <v>18</v>
      </c>
      <c r="B16" s="12"/>
      <c r="C16" s="42">
        <v>200</v>
      </c>
      <c r="D16" s="30"/>
      <c r="E16" s="37">
        <v>440000</v>
      </c>
      <c r="F16" s="37">
        <v>440000</v>
      </c>
    </row>
    <row r="17" spans="1:164" s="25" customFormat="1" ht="12.75">
      <c r="A17" s="18" t="s">
        <v>140</v>
      </c>
      <c r="B17" s="24" t="s">
        <v>55</v>
      </c>
      <c r="C17" s="41"/>
      <c r="D17" s="55"/>
      <c r="E17" s="54">
        <f>E18+E20</f>
        <v>230000</v>
      </c>
      <c r="F17" s="54">
        <f>F18+F20</f>
        <v>230000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</row>
    <row r="18" spans="1:6" ht="12.75">
      <c r="A18" s="3" t="s">
        <v>26</v>
      </c>
      <c r="B18" s="12" t="s">
        <v>54</v>
      </c>
      <c r="C18" s="42" t="s">
        <v>1</v>
      </c>
      <c r="D18" s="30"/>
      <c r="E18" s="37">
        <f>E19</f>
        <v>50000</v>
      </c>
      <c r="F18" s="37">
        <f>F19</f>
        <v>50000</v>
      </c>
    </row>
    <row r="19" spans="1:6" ht="12.75">
      <c r="A19" s="3" t="s">
        <v>24</v>
      </c>
      <c r="B19" s="12"/>
      <c r="C19" s="42">
        <v>300</v>
      </c>
      <c r="D19" s="30"/>
      <c r="E19" s="37">
        <v>50000</v>
      </c>
      <c r="F19" s="37">
        <v>50000</v>
      </c>
    </row>
    <row r="20" spans="1:6" ht="12.75">
      <c r="A20" s="3" t="s">
        <v>25</v>
      </c>
      <c r="B20" s="12" t="s">
        <v>129</v>
      </c>
      <c r="C20" s="42" t="s">
        <v>1</v>
      </c>
      <c r="D20" s="30"/>
      <c r="E20" s="37">
        <f>E21</f>
        <v>180000</v>
      </c>
      <c r="F20" s="37">
        <f>F21</f>
        <v>180000</v>
      </c>
    </row>
    <row r="21" spans="1:6" ht="12.75">
      <c r="A21" s="3" t="s">
        <v>24</v>
      </c>
      <c r="B21" s="12"/>
      <c r="C21" s="42">
        <v>300</v>
      </c>
      <c r="D21" s="30"/>
      <c r="E21" s="37">
        <v>180000</v>
      </c>
      <c r="F21" s="37">
        <v>180000</v>
      </c>
    </row>
    <row r="22" spans="1:164" s="16" customFormat="1" ht="12.75">
      <c r="A22" s="5" t="s">
        <v>34</v>
      </c>
      <c r="B22" s="21" t="s">
        <v>84</v>
      </c>
      <c r="C22" s="39"/>
      <c r="D22" s="45"/>
      <c r="E22" s="48">
        <f>E23+E35+E31</f>
        <v>1024000</v>
      </c>
      <c r="F22" s="48">
        <f>F23+F35+F31</f>
        <v>1020000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1:164" s="7" customFormat="1" ht="12.75">
      <c r="A23" s="6" t="s">
        <v>32</v>
      </c>
      <c r="B23" s="23" t="s">
        <v>115</v>
      </c>
      <c r="C23" s="43"/>
      <c r="D23" s="50"/>
      <c r="E23" s="51">
        <f>E24</f>
        <v>1000000</v>
      </c>
      <c r="F23" s="51">
        <f>F24</f>
        <v>1000000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1:164" s="20" customFormat="1" ht="12.75">
      <c r="A24" s="18" t="s">
        <v>141</v>
      </c>
      <c r="B24" s="24" t="s">
        <v>57</v>
      </c>
      <c r="C24" s="44"/>
      <c r="D24" s="53"/>
      <c r="E24" s="54">
        <f>E25+E27+E29</f>
        <v>1000000</v>
      </c>
      <c r="F24" s="54">
        <f>F25+F27+F29</f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1:6" ht="12.75">
      <c r="A25" s="3" t="s">
        <v>150</v>
      </c>
      <c r="B25" s="12" t="s">
        <v>147</v>
      </c>
      <c r="C25" s="42"/>
      <c r="D25" s="30" t="s">
        <v>168</v>
      </c>
      <c r="E25" s="37">
        <f>E26</f>
        <v>1000000</v>
      </c>
      <c r="F25" s="37">
        <f>F26</f>
        <v>1000000</v>
      </c>
    </row>
    <row r="26" spans="1:6" ht="12.75">
      <c r="A26" s="3" t="s">
        <v>24</v>
      </c>
      <c r="B26" s="12"/>
      <c r="C26" s="42">
        <v>300</v>
      </c>
      <c r="D26" s="30"/>
      <c r="E26" s="37">
        <v>1000000</v>
      </c>
      <c r="F26" s="37">
        <v>1000000</v>
      </c>
    </row>
    <row r="27" spans="1:6" ht="12.75">
      <c r="A27" s="3" t="s">
        <v>149</v>
      </c>
      <c r="B27" s="12" t="s">
        <v>164</v>
      </c>
      <c r="C27" s="42"/>
      <c r="D27" s="30" t="s">
        <v>166</v>
      </c>
      <c r="E27" s="37">
        <f>E28</f>
        <v>0</v>
      </c>
      <c r="F27" s="37">
        <f>F28</f>
        <v>0</v>
      </c>
    </row>
    <row r="28" spans="1:6" ht="12.75">
      <c r="A28" s="3" t="s">
        <v>24</v>
      </c>
      <c r="B28" s="12"/>
      <c r="C28" s="42">
        <v>300</v>
      </c>
      <c r="D28" s="30"/>
      <c r="E28" s="37"/>
      <c r="F28" s="37"/>
    </row>
    <row r="29" spans="1:6" ht="12.75">
      <c r="A29" s="3" t="s">
        <v>148</v>
      </c>
      <c r="B29" s="12" t="s">
        <v>165</v>
      </c>
      <c r="C29" s="42"/>
      <c r="D29" s="30" t="s">
        <v>167</v>
      </c>
      <c r="E29" s="37">
        <f>E30</f>
        <v>0</v>
      </c>
      <c r="F29" s="37">
        <f>F30</f>
        <v>0</v>
      </c>
    </row>
    <row r="30" spans="1:6" ht="12.75">
      <c r="A30" s="3" t="s">
        <v>24</v>
      </c>
      <c r="B30" s="12"/>
      <c r="C30" s="42">
        <v>300</v>
      </c>
      <c r="D30" s="30"/>
      <c r="E30" s="37"/>
      <c r="F30" s="37"/>
    </row>
    <row r="31" spans="1:6" ht="12.75">
      <c r="A31" s="3" t="s">
        <v>201</v>
      </c>
      <c r="B31" s="12" t="s">
        <v>206</v>
      </c>
      <c r="C31" s="42"/>
      <c r="D31" s="30"/>
      <c r="E31" s="37">
        <f aca="true" t="shared" si="1" ref="E31:F33">E32</f>
        <v>24000</v>
      </c>
      <c r="F31" s="37">
        <f t="shared" si="1"/>
        <v>20000</v>
      </c>
    </row>
    <row r="32" spans="1:6" ht="12.75">
      <c r="A32" s="3" t="s">
        <v>203</v>
      </c>
      <c r="B32" s="12" t="s">
        <v>207</v>
      </c>
      <c r="C32" s="42"/>
      <c r="D32" s="30"/>
      <c r="E32" s="37">
        <f t="shared" si="1"/>
        <v>24000</v>
      </c>
      <c r="F32" s="37">
        <f t="shared" si="1"/>
        <v>20000</v>
      </c>
    </row>
    <row r="33" spans="1:6" ht="12.75">
      <c r="A33" s="3" t="s">
        <v>204</v>
      </c>
      <c r="B33" s="12" t="s">
        <v>205</v>
      </c>
      <c r="C33" s="42"/>
      <c r="D33" s="30"/>
      <c r="E33" s="37">
        <f t="shared" si="1"/>
        <v>24000</v>
      </c>
      <c r="F33" s="37">
        <f t="shared" si="1"/>
        <v>20000</v>
      </c>
    </row>
    <row r="34" spans="1:6" ht="12.75">
      <c r="A34" s="3" t="s">
        <v>24</v>
      </c>
      <c r="B34" s="12" t="s">
        <v>205</v>
      </c>
      <c r="C34" s="42">
        <v>300</v>
      </c>
      <c r="D34" s="30"/>
      <c r="E34" s="37">
        <v>24000</v>
      </c>
      <c r="F34" s="37">
        <v>20000</v>
      </c>
    </row>
    <row r="35" spans="1:6" ht="12.75">
      <c r="A35" s="6" t="s">
        <v>146</v>
      </c>
      <c r="B35" s="23" t="s">
        <v>88</v>
      </c>
      <c r="C35" s="40" t="s">
        <v>1</v>
      </c>
      <c r="D35" s="50"/>
      <c r="E35" s="51">
        <f>E36</f>
        <v>0</v>
      </c>
      <c r="F35" s="51">
        <f>F36</f>
        <v>0</v>
      </c>
    </row>
    <row r="36" spans="1:164" s="20" customFormat="1" ht="12.75">
      <c r="A36" s="18" t="s">
        <v>142</v>
      </c>
      <c r="B36" s="24" t="s">
        <v>58</v>
      </c>
      <c r="C36" s="41"/>
      <c r="D36" s="53"/>
      <c r="E36" s="54">
        <f>E37+E39</f>
        <v>0</v>
      </c>
      <c r="F36" s="54">
        <f>F37+F39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1:6" ht="22.5">
      <c r="A37" s="3" t="s">
        <v>116</v>
      </c>
      <c r="B37" s="12" t="s">
        <v>64</v>
      </c>
      <c r="C37" s="42" t="s">
        <v>1</v>
      </c>
      <c r="D37" s="30"/>
      <c r="E37" s="37">
        <f>E38</f>
        <v>0</v>
      </c>
      <c r="F37" s="37">
        <f>F38</f>
        <v>0</v>
      </c>
    </row>
    <row r="38" spans="1:6" ht="12.75">
      <c r="A38" s="3" t="s">
        <v>12</v>
      </c>
      <c r="B38" s="12"/>
      <c r="C38" s="42">
        <v>400</v>
      </c>
      <c r="D38" s="30"/>
      <c r="E38" s="37"/>
      <c r="F38" s="37"/>
    </row>
    <row r="39" spans="1:6" ht="12.75">
      <c r="A39" s="3" t="s">
        <v>117</v>
      </c>
      <c r="B39" s="12" t="s">
        <v>65</v>
      </c>
      <c r="C39" s="42"/>
      <c r="D39" s="30"/>
      <c r="E39" s="37">
        <f>E40</f>
        <v>0</v>
      </c>
      <c r="F39" s="37">
        <f>F40</f>
        <v>0</v>
      </c>
    </row>
    <row r="40" spans="1:6" ht="12.75">
      <c r="A40" s="3" t="s">
        <v>12</v>
      </c>
      <c r="B40" s="12"/>
      <c r="C40" s="42">
        <v>400</v>
      </c>
      <c r="D40" s="30"/>
      <c r="E40" s="37"/>
      <c r="F40" s="37"/>
    </row>
    <row r="41" spans="1:164" s="16" customFormat="1" ht="12.75">
      <c r="A41" s="5" t="s">
        <v>23</v>
      </c>
      <c r="B41" s="21" t="s">
        <v>85</v>
      </c>
      <c r="C41" s="39" t="s">
        <v>1</v>
      </c>
      <c r="D41" s="45"/>
      <c r="E41" s="48">
        <f>E42</f>
        <v>0</v>
      </c>
      <c r="F41" s="48">
        <f>F42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1:6" ht="12.75">
      <c r="A42" s="6" t="s">
        <v>48</v>
      </c>
      <c r="B42" s="23" t="s">
        <v>86</v>
      </c>
      <c r="C42" s="40" t="s">
        <v>1</v>
      </c>
      <c r="D42" s="50"/>
      <c r="E42" s="51">
        <f>E43+E51</f>
        <v>0</v>
      </c>
      <c r="F42" s="51">
        <f>F43+F51</f>
        <v>0</v>
      </c>
    </row>
    <row r="43" spans="1:164" s="20" customFormat="1" ht="22.5">
      <c r="A43" s="18" t="s">
        <v>143</v>
      </c>
      <c r="B43" s="24" t="s">
        <v>59</v>
      </c>
      <c r="C43" s="41"/>
      <c r="D43" s="53"/>
      <c r="E43" s="54">
        <f>E44+E49</f>
        <v>0</v>
      </c>
      <c r="F43" s="54">
        <f>F44+F49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:6" ht="12.75">
      <c r="A44" s="3" t="s">
        <v>22</v>
      </c>
      <c r="B44" s="12" t="s">
        <v>63</v>
      </c>
      <c r="C44" s="42" t="s">
        <v>1</v>
      </c>
      <c r="D44" s="30"/>
      <c r="E44" s="37">
        <f>E45+E46+E47+E48</f>
        <v>0</v>
      </c>
      <c r="F44" s="37">
        <f>F45+F46+F47+F48</f>
        <v>0</v>
      </c>
    </row>
    <row r="45" spans="1:6" ht="22.5">
      <c r="A45" s="3" t="s">
        <v>8</v>
      </c>
      <c r="B45" s="12"/>
      <c r="C45" s="42">
        <v>100</v>
      </c>
      <c r="D45" s="30"/>
      <c r="E45" s="37">
        <v>0</v>
      </c>
      <c r="F45" s="37">
        <v>0</v>
      </c>
    </row>
    <row r="46" spans="1:6" ht="12.75">
      <c r="A46" s="3" t="s">
        <v>18</v>
      </c>
      <c r="B46" s="12"/>
      <c r="C46" s="42">
        <v>200</v>
      </c>
      <c r="D46" s="30"/>
      <c r="E46" s="37">
        <v>0</v>
      </c>
      <c r="F46" s="37">
        <v>0</v>
      </c>
    </row>
    <row r="47" spans="1:6" ht="12.75">
      <c r="A47" s="3" t="s">
        <v>24</v>
      </c>
      <c r="B47" s="12"/>
      <c r="C47" s="42">
        <v>300</v>
      </c>
      <c r="D47" s="30"/>
      <c r="E47" s="37">
        <v>0</v>
      </c>
      <c r="F47" s="37">
        <v>0</v>
      </c>
    </row>
    <row r="48" spans="1:6" ht="12.75">
      <c r="A48" s="3" t="s">
        <v>0</v>
      </c>
      <c r="B48" s="12"/>
      <c r="C48" s="42">
        <v>800</v>
      </c>
      <c r="D48" s="30"/>
      <c r="E48" s="37">
        <v>0</v>
      </c>
      <c r="F48" s="37">
        <v>0</v>
      </c>
    </row>
    <row r="49" spans="1:6" ht="12.75">
      <c r="A49" s="3" t="s">
        <v>171</v>
      </c>
      <c r="B49" s="12" t="s">
        <v>118</v>
      </c>
      <c r="C49" s="42"/>
      <c r="D49" s="30"/>
      <c r="E49" s="37">
        <v>0</v>
      </c>
      <c r="F49" s="37">
        <v>0</v>
      </c>
    </row>
    <row r="50" spans="1:6" ht="12.75">
      <c r="A50" s="3" t="s">
        <v>18</v>
      </c>
      <c r="B50" s="12"/>
      <c r="C50" s="42">
        <v>200</v>
      </c>
      <c r="D50" s="30"/>
      <c r="E50" s="37">
        <v>0</v>
      </c>
      <c r="F50" s="37">
        <v>0</v>
      </c>
    </row>
    <row r="51" spans="1:164" s="20" customFormat="1" ht="22.5">
      <c r="A51" s="26" t="s">
        <v>144</v>
      </c>
      <c r="B51" s="24" t="s">
        <v>60</v>
      </c>
      <c r="C51" s="44"/>
      <c r="D51" s="53"/>
      <c r="E51" s="54">
        <f>E52</f>
        <v>0</v>
      </c>
      <c r="F51" s="54">
        <f>F52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:6" ht="12.75">
      <c r="A52" s="3" t="s">
        <v>119</v>
      </c>
      <c r="B52" s="12" t="s">
        <v>130</v>
      </c>
      <c r="C52" s="42"/>
      <c r="D52" s="30"/>
      <c r="E52" s="37">
        <f>E53</f>
        <v>0</v>
      </c>
      <c r="F52" s="37">
        <f>F53</f>
        <v>0</v>
      </c>
    </row>
    <row r="53" spans="1:6" ht="12.75">
      <c r="A53" s="3" t="s">
        <v>18</v>
      </c>
      <c r="B53" s="13"/>
      <c r="C53" s="42">
        <v>200</v>
      </c>
      <c r="D53" s="30"/>
      <c r="E53" s="37">
        <v>0</v>
      </c>
      <c r="F53" s="37">
        <v>0</v>
      </c>
    </row>
    <row r="54" spans="1:164" s="16" customFormat="1" ht="12.75">
      <c r="A54" s="5" t="s">
        <v>21</v>
      </c>
      <c r="B54" s="21" t="s">
        <v>89</v>
      </c>
      <c r="C54" s="39" t="s">
        <v>1</v>
      </c>
      <c r="D54" s="30"/>
      <c r="E54" s="37"/>
      <c r="F54" s="3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6" ht="12.75">
      <c r="A55" s="6" t="s">
        <v>47</v>
      </c>
      <c r="B55" s="23" t="s">
        <v>90</v>
      </c>
      <c r="C55" s="40" t="s">
        <v>1</v>
      </c>
      <c r="D55" s="30"/>
      <c r="E55" s="37"/>
      <c r="F55" s="37"/>
    </row>
    <row r="56" spans="1:164" s="20" customFormat="1" ht="12.75">
      <c r="A56" s="18" t="s">
        <v>145</v>
      </c>
      <c r="B56" s="24" t="s">
        <v>61</v>
      </c>
      <c r="C56" s="41"/>
      <c r="D56" s="30"/>
      <c r="E56" s="37"/>
      <c r="F56" s="3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:6" ht="12.75">
      <c r="A57" s="3" t="s">
        <v>120</v>
      </c>
      <c r="B57" s="12" t="s">
        <v>62</v>
      </c>
      <c r="C57" s="42" t="s">
        <v>1</v>
      </c>
      <c r="D57" s="30"/>
      <c r="E57" s="37"/>
      <c r="F57" s="37"/>
    </row>
    <row r="58" spans="1:6" ht="12.75">
      <c r="A58" s="3" t="s">
        <v>18</v>
      </c>
      <c r="B58" s="12"/>
      <c r="C58" s="42">
        <v>200</v>
      </c>
      <c r="D58" s="30"/>
      <c r="E58" s="37"/>
      <c r="F58" s="37"/>
    </row>
    <row r="59" spans="1:164" s="16" customFormat="1" ht="12.75">
      <c r="A59" s="5" t="s">
        <v>20</v>
      </c>
      <c r="B59" s="21" t="s">
        <v>91</v>
      </c>
      <c r="C59" s="39"/>
      <c r="D59" s="45"/>
      <c r="E59" s="48">
        <f>E60</f>
        <v>300000</v>
      </c>
      <c r="F59" s="48">
        <f>F60</f>
        <v>300000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1:6" ht="12.75">
      <c r="A60" s="6" t="s">
        <v>46</v>
      </c>
      <c r="B60" s="23" t="s">
        <v>92</v>
      </c>
      <c r="C60" s="40" t="s">
        <v>1</v>
      </c>
      <c r="D60" s="50"/>
      <c r="E60" s="51">
        <f>E61+E64</f>
        <v>300000</v>
      </c>
      <c r="F60" s="51">
        <f>F61+F64</f>
        <v>300000</v>
      </c>
    </row>
    <row r="61" spans="1:164" s="20" customFormat="1" ht="12.75">
      <c r="A61" s="18" t="s">
        <v>151</v>
      </c>
      <c r="B61" s="24" t="s">
        <v>121</v>
      </c>
      <c r="C61" s="41"/>
      <c r="D61" s="53"/>
      <c r="E61" s="54">
        <f>E62</f>
        <v>250000</v>
      </c>
      <c r="F61" s="54">
        <f>F62</f>
        <v>250000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1:6" ht="12.75">
      <c r="A62" s="3" t="s">
        <v>19</v>
      </c>
      <c r="B62" s="12" t="s">
        <v>122</v>
      </c>
      <c r="C62" s="42" t="s">
        <v>1</v>
      </c>
      <c r="D62" s="30"/>
      <c r="E62" s="37">
        <f>E63</f>
        <v>250000</v>
      </c>
      <c r="F62" s="37">
        <f>F63</f>
        <v>250000</v>
      </c>
    </row>
    <row r="63" spans="1:6" ht="12.75">
      <c r="A63" s="3" t="s">
        <v>18</v>
      </c>
      <c r="B63" s="12"/>
      <c r="C63" s="42">
        <v>200</v>
      </c>
      <c r="D63" s="30"/>
      <c r="E63" s="37">
        <v>250000</v>
      </c>
      <c r="F63" s="37">
        <v>250000</v>
      </c>
    </row>
    <row r="64" spans="1:164" s="20" customFormat="1" ht="12.75">
      <c r="A64" s="26" t="s">
        <v>152</v>
      </c>
      <c r="B64" s="24" t="s">
        <v>123</v>
      </c>
      <c r="C64" s="44"/>
      <c r="D64" s="53"/>
      <c r="E64" s="54">
        <f>E65</f>
        <v>50000</v>
      </c>
      <c r="F64" s="54">
        <f>F65</f>
        <v>50000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:6" ht="12.75">
      <c r="A65" s="3" t="s">
        <v>124</v>
      </c>
      <c r="B65" s="12" t="s">
        <v>131</v>
      </c>
      <c r="C65" s="42"/>
      <c r="D65" s="30"/>
      <c r="E65" s="37">
        <f>E66</f>
        <v>50000</v>
      </c>
      <c r="F65" s="37">
        <f>F66</f>
        <v>50000</v>
      </c>
    </row>
    <row r="66" spans="1:6" ht="12.75">
      <c r="A66" s="3" t="s">
        <v>18</v>
      </c>
      <c r="B66" s="12"/>
      <c r="C66" s="42">
        <v>200</v>
      </c>
      <c r="D66" s="30"/>
      <c r="E66" s="37">
        <v>50000</v>
      </c>
      <c r="F66" s="37">
        <v>50000</v>
      </c>
    </row>
    <row r="67" spans="1:164" s="16" customFormat="1" ht="12.75">
      <c r="A67" s="5" t="s">
        <v>17</v>
      </c>
      <c r="B67" s="21" t="s">
        <v>66</v>
      </c>
      <c r="C67" s="39" t="s">
        <v>1</v>
      </c>
      <c r="D67" s="45"/>
      <c r="E67" s="48">
        <f>E68+E79+E85</f>
        <v>23310344.259999998</v>
      </c>
      <c r="F67" s="48">
        <f>F68+F79+F85</f>
        <v>23319727.009999998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:6" ht="12.75">
      <c r="A68" s="6" t="s">
        <v>45</v>
      </c>
      <c r="B68" s="23" t="s">
        <v>67</v>
      </c>
      <c r="C68" s="40" t="s">
        <v>1</v>
      </c>
      <c r="D68" s="50"/>
      <c r="E68" s="51">
        <f>E69+E73+E76+E81</f>
        <v>2620000</v>
      </c>
      <c r="F68" s="51">
        <f>F69+F73+F76+F81</f>
        <v>3020000</v>
      </c>
    </row>
    <row r="69" spans="1:164" s="20" customFormat="1" ht="12.75">
      <c r="A69" s="18" t="s">
        <v>153</v>
      </c>
      <c r="B69" s="24" t="s">
        <v>68</v>
      </c>
      <c r="C69" s="44"/>
      <c r="D69" s="53"/>
      <c r="E69" s="54">
        <f>E70</f>
        <v>1500000</v>
      </c>
      <c r="F69" s="54">
        <f>F70</f>
        <v>2000000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:7" ht="12.75">
      <c r="A70" s="3" t="s">
        <v>179</v>
      </c>
      <c r="B70" s="12" t="s">
        <v>69</v>
      </c>
      <c r="C70" s="42"/>
      <c r="D70" s="30"/>
      <c r="E70" s="37">
        <f>E71+E72</f>
        <v>1500000</v>
      </c>
      <c r="F70" s="37">
        <f>F71+F72</f>
        <v>2000000</v>
      </c>
      <c r="G70" s="67"/>
    </row>
    <row r="71" spans="1:11" ht="12.75">
      <c r="A71" s="3" t="s">
        <v>18</v>
      </c>
      <c r="B71" s="12"/>
      <c r="C71" s="42">
        <v>200</v>
      </c>
      <c r="D71" s="30"/>
      <c r="E71" s="37">
        <v>1500000</v>
      </c>
      <c r="F71" s="37">
        <v>2000000</v>
      </c>
      <c r="G71" s="79"/>
      <c r="H71" s="80"/>
      <c r="I71" s="80"/>
      <c r="J71" s="80"/>
      <c r="K71" s="80"/>
    </row>
    <row r="72" spans="1:6" ht="12.75">
      <c r="A72" s="3" t="s">
        <v>0</v>
      </c>
      <c r="B72" s="12"/>
      <c r="C72" s="42">
        <v>800</v>
      </c>
      <c r="D72" s="30"/>
      <c r="E72" s="37">
        <v>0</v>
      </c>
      <c r="F72" s="37">
        <v>0</v>
      </c>
    </row>
    <row r="73" spans="1:164" s="20" customFormat="1" ht="12.75">
      <c r="A73" s="26" t="s">
        <v>154</v>
      </c>
      <c r="B73" s="24" t="s">
        <v>70</v>
      </c>
      <c r="C73" s="44"/>
      <c r="D73" s="53"/>
      <c r="E73" s="54">
        <f>E74</f>
        <v>1100000</v>
      </c>
      <c r="F73" s="54">
        <f>F74</f>
        <v>1000000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:6" ht="12.75">
      <c r="A74" s="3" t="s">
        <v>127</v>
      </c>
      <c r="B74" s="12" t="s">
        <v>128</v>
      </c>
      <c r="C74" s="42"/>
      <c r="D74" s="30"/>
      <c r="E74" s="37">
        <f>E75</f>
        <v>1100000</v>
      </c>
      <c r="F74" s="37">
        <f>F75</f>
        <v>1000000</v>
      </c>
    </row>
    <row r="75" spans="1:6" ht="12.75">
      <c r="A75" s="3" t="s">
        <v>18</v>
      </c>
      <c r="B75" s="12"/>
      <c r="C75" s="42">
        <v>200</v>
      </c>
      <c r="D75" s="30"/>
      <c r="E75" s="37">
        <v>1100000</v>
      </c>
      <c r="F75" s="37">
        <v>1000000</v>
      </c>
    </row>
    <row r="76" spans="1:164" s="20" customFormat="1" ht="12.75">
      <c r="A76" s="26" t="s">
        <v>155</v>
      </c>
      <c r="B76" s="24" t="s">
        <v>126</v>
      </c>
      <c r="C76" s="44"/>
      <c r="D76" s="53"/>
      <c r="E76" s="54">
        <f>E77</f>
        <v>0</v>
      </c>
      <c r="F76" s="54">
        <f>F77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:6" ht="12.75">
      <c r="A77" s="3" t="s">
        <v>125</v>
      </c>
      <c r="B77" s="12" t="s">
        <v>132</v>
      </c>
      <c r="C77" s="42"/>
      <c r="D77" s="30"/>
      <c r="E77" s="37">
        <f>E78</f>
        <v>0</v>
      </c>
      <c r="F77" s="37">
        <f>F78</f>
        <v>0</v>
      </c>
    </row>
    <row r="78" spans="1:6" ht="12.75">
      <c r="A78" s="3" t="s">
        <v>18</v>
      </c>
      <c r="B78" s="12"/>
      <c r="C78" s="42">
        <v>200</v>
      </c>
      <c r="D78" s="30"/>
      <c r="E78" s="37">
        <v>0</v>
      </c>
      <c r="F78" s="37">
        <v>0</v>
      </c>
    </row>
    <row r="79" spans="1:6" ht="12.75">
      <c r="A79" s="6" t="s">
        <v>16</v>
      </c>
      <c r="B79" s="23" t="s">
        <v>93</v>
      </c>
      <c r="C79" s="40" t="s">
        <v>1</v>
      </c>
      <c r="D79" s="50"/>
      <c r="E79" s="51">
        <f>E80</f>
        <v>0</v>
      </c>
      <c r="F79" s="51">
        <f>F80</f>
        <v>0</v>
      </c>
    </row>
    <row r="80" spans="1:164" s="20" customFormat="1" ht="12.75">
      <c r="A80" s="18" t="s">
        <v>156</v>
      </c>
      <c r="B80" s="24" t="s">
        <v>71</v>
      </c>
      <c r="C80" s="41"/>
      <c r="D80" s="53"/>
      <c r="E80" s="54"/>
      <c r="F80" s="5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:6" ht="12.75">
      <c r="A81" s="3" t="s">
        <v>15</v>
      </c>
      <c r="B81" s="12" t="s">
        <v>72</v>
      </c>
      <c r="C81" s="42" t="s">
        <v>1</v>
      </c>
      <c r="D81" s="30"/>
      <c r="E81" s="37">
        <f>E82</f>
        <v>20000</v>
      </c>
      <c r="F81" s="37">
        <f>F82</f>
        <v>20000</v>
      </c>
    </row>
    <row r="82" spans="1:6" ht="12.75">
      <c r="A82" s="3" t="s">
        <v>18</v>
      </c>
      <c r="B82" s="12"/>
      <c r="C82" s="42">
        <v>200</v>
      </c>
      <c r="D82" s="30"/>
      <c r="E82" s="37">
        <v>20000</v>
      </c>
      <c r="F82" s="37">
        <v>20000</v>
      </c>
    </row>
    <row r="83" spans="1:6" ht="12.75">
      <c r="A83" s="3" t="s">
        <v>42</v>
      </c>
      <c r="B83" s="12" t="s">
        <v>133</v>
      </c>
      <c r="C83" s="42"/>
      <c r="D83" s="30"/>
      <c r="E83" s="37">
        <f>E84</f>
        <v>0</v>
      </c>
      <c r="F83" s="37">
        <f>F84</f>
        <v>0</v>
      </c>
    </row>
    <row r="84" spans="1:6" ht="12.75">
      <c r="A84" s="3" t="s">
        <v>18</v>
      </c>
      <c r="B84" s="12"/>
      <c r="C84" s="42">
        <v>200</v>
      </c>
      <c r="D84" s="30"/>
      <c r="E84" s="37">
        <v>0</v>
      </c>
      <c r="F84" s="37">
        <v>0</v>
      </c>
    </row>
    <row r="85" spans="1:164" s="7" customFormat="1" ht="12.75">
      <c r="A85" s="8" t="s">
        <v>198</v>
      </c>
      <c r="B85" s="23" t="s">
        <v>94</v>
      </c>
      <c r="C85" s="43"/>
      <c r="D85" s="50"/>
      <c r="E85" s="51">
        <f>E86+E93</f>
        <v>20690344.259999998</v>
      </c>
      <c r="F85" s="51">
        <f>F86+F93</f>
        <v>20299727.009999998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:164" s="20" customFormat="1" ht="12.75">
      <c r="A86" s="18" t="s">
        <v>157</v>
      </c>
      <c r="B86" s="24" t="s">
        <v>73</v>
      </c>
      <c r="C86" s="44"/>
      <c r="D86" s="53"/>
      <c r="E86" s="54">
        <f>E87+E89+E91</f>
        <v>6819106.01</v>
      </c>
      <c r="F86" s="54">
        <f>F87+F89+F91</f>
        <v>6400000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:6" ht="12.75">
      <c r="A87" s="14" t="s">
        <v>105</v>
      </c>
      <c r="B87" s="12" t="s">
        <v>74</v>
      </c>
      <c r="C87" s="42"/>
      <c r="D87" s="30"/>
      <c r="E87" s="37">
        <f>E88</f>
        <v>4213905.01</v>
      </c>
      <c r="F87" s="37">
        <f>F88</f>
        <v>4000000</v>
      </c>
    </row>
    <row r="88" spans="1:6" ht="12.75">
      <c r="A88" s="3" t="s">
        <v>2</v>
      </c>
      <c r="B88" s="12"/>
      <c r="C88" s="42">
        <v>200</v>
      </c>
      <c r="D88" s="31"/>
      <c r="E88" s="37">
        <v>4213905.01</v>
      </c>
      <c r="F88" s="37">
        <v>4000000</v>
      </c>
    </row>
    <row r="89" spans="1:6" ht="12.75">
      <c r="A89" s="3" t="s">
        <v>35</v>
      </c>
      <c r="B89" s="12" t="s">
        <v>106</v>
      </c>
      <c r="C89" s="42"/>
      <c r="D89" s="32"/>
      <c r="E89" s="37">
        <f>E90</f>
        <v>2605201</v>
      </c>
      <c r="F89" s="37">
        <f>F90</f>
        <v>2400000</v>
      </c>
    </row>
    <row r="90" spans="1:6" ht="12.75">
      <c r="A90" s="3" t="s">
        <v>2</v>
      </c>
      <c r="B90" s="12"/>
      <c r="C90" s="42">
        <v>200</v>
      </c>
      <c r="D90" s="32"/>
      <c r="E90" s="37">
        <v>2605201</v>
      </c>
      <c r="F90" s="37">
        <v>2400000</v>
      </c>
    </row>
    <row r="91" spans="1:6" ht="12.75">
      <c r="A91" s="3" t="s">
        <v>36</v>
      </c>
      <c r="B91" s="12" t="s">
        <v>107</v>
      </c>
      <c r="C91" s="42"/>
      <c r="D91" s="32"/>
      <c r="E91" s="37">
        <f>E92</f>
        <v>0</v>
      </c>
      <c r="F91" s="37">
        <f>F92</f>
        <v>0</v>
      </c>
    </row>
    <row r="92" spans="1:6" ht="12.75">
      <c r="A92" s="3" t="s">
        <v>2</v>
      </c>
      <c r="B92" s="12"/>
      <c r="C92" s="42">
        <v>200</v>
      </c>
      <c r="D92" s="32"/>
      <c r="E92" s="37"/>
      <c r="F92" s="37"/>
    </row>
    <row r="93" spans="1:164" s="20" customFormat="1" ht="12.75">
      <c r="A93" s="26" t="s">
        <v>158</v>
      </c>
      <c r="B93" s="24" t="s">
        <v>75</v>
      </c>
      <c r="C93" s="44"/>
      <c r="D93" s="56"/>
      <c r="E93" s="54">
        <f>E94+E98</f>
        <v>13871238.25</v>
      </c>
      <c r="F93" s="54">
        <f>F94+F98</f>
        <v>13899727.01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1:6" ht="12.75">
      <c r="A94" s="3" t="s">
        <v>37</v>
      </c>
      <c r="B94" s="12" t="s">
        <v>108</v>
      </c>
      <c r="C94" s="42"/>
      <c r="D94" s="32"/>
      <c r="E94" s="37">
        <f>E95+E96+E97</f>
        <v>11584106.01</v>
      </c>
      <c r="F94" s="37">
        <f>F95+F96+F97</f>
        <v>10999727.01</v>
      </c>
    </row>
    <row r="95" spans="1:6" ht="22.5">
      <c r="A95" s="3" t="s">
        <v>8</v>
      </c>
      <c r="B95" s="12"/>
      <c r="C95" s="42">
        <v>100</v>
      </c>
      <c r="D95" s="32"/>
      <c r="E95" s="37">
        <v>7900000</v>
      </c>
      <c r="F95" s="37">
        <v>8000000</v>
      </c>
    </row>
    <row r="96" spans="1:6" ht="12.75">
      <c r="A96" s="3" t="s">
        <v>2</v>
      </c>
      <c r="B96" s="12"/>
      <c r="C96" s="42">
        <v>200</v>
      </c>
      <c r="D96" s="32"/>
      <c r="E96" s="37">
        <v>3634106.01</v>
      </c>
      <c r="F96" s="37">
        <v>2974727.01</v>
      </c>
    </row>
    <row r="97" spans="1:6" ht="12.75">
      <c r="A97" s="3" t="s">
        <v>0</v>
      </c>
      <c r="B97" s="12"/>
      <c r="C97" s="42">
        <v>800</v>
      </c>
      <c r="D97" s="32"/>
      <c r="E97" s="37">
        <v>50000</v>
      </c>
      <c r="F97" s="37">
        <v>25000</v>
      </c>
    </row>
    <row r="98" spans="1:6" ht="12.75">
      <c r="A98" s="3" t="s">
        <v>38</v>
      </c>
      <c r="B98" s="12" t="s">
        <v>109</v>
      </c>
      <c r="C98" s="42"/>
      <c r="D98" s="32"/>
      <c r="E98" s="37">
        <f>E99</f>
        <v>2287132.24</v>
      </c>
      <c r="F98" s="37">
        <f>F99</f>
        <v>2900000</v>
      </c>
    </row>
    <row r="99" spans="1:6" ht="12.75">
      <c r="A99" s="3" t="s">
        <v>2</v>
      </c>
      <c r="B99" s="12"/>
      <c r="C99" s="42">
        <v>200</v>
      </c>
      <c r="D99" s="32"/>
      <c r="E99" s="37">
        <f>2087132.24+200000</f>
        <v>2287132.24</v>
      </c>
      <c r="F99" s="37">
        <f>2600000+300000</f>
        <v>2900000</v>
      </c>
    </row>
    <row r="100" spans="1:164" s="22" customFormat="1" ht="12.75">
      <c r="A100" s="5" t="s">
        <v>39</v>
      </c>
      <c r="B100" s="21" t="s">
        <v>95</v>
      </c>
      <c r="C100" s="39"/>
      <c r="D100" s="47"/>
      <c r="E100" s="48">
        <f>E101</f>
        <v>500000</v>
      </c>
      <c r="F100" s="48">
        <f>F101</f>
        <v>500000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</row>
    <row r="101" spans="1:6" ht="12.75">
      <c r="A101" s="8" t="s">
        <v>43</v>
      </c>
      <c r="B101" s="23" t="s">
        <v>96</v>
      </c>
      <c r="C101" s="43"/>
      <c r="D101" s="52"/>
      <c r="E101" s="51">
        <f>E102+E105+E108</f>
        <v>500000</v>
      </c>
      <c r="F101" s="51">
        <f>F102+F105+F108</f>
        <v>500000</v>
      </c>
    </row>
    <row r="102" spans="1:164" s="20" customFormat="1" ht="12.75">
      <c r="A102" s="26" t="s">
        <v>40</v>
      </c>
      <c r="B102" s="24" t="s">
        <v>76</v>
      </c>
      <c r="C102" s="44"/>
      <c r="D102" s="56"/>
      <c r="E102" s="54">
        <f>E103</f>
        <v>300000</v>
      </c>
      <c r="F102" s="54">
        <f>F103</f>
        <v>300000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1:6" ht="12.75">
      <c r="A103" s="3" t="s">
        <v>40</v>
      </c>
      <c r="B103" s="12" t="s">
        <v>77</v>
      </c>
      <c r="C103" s="42"/>
      <c r="D103" s="32"/>
      <c r="E103" s="37">
        <f>E104</f>
        <v>300000</v>
      </c>
      <c r="F103" s="37">
        <f>F104</f>
        <v>300000</v>
      </c>
    </row>
    <row r="104" spans="1:6" ht="12.75">
      <c r="A104" s="3" t="s">
        <v>2</v>
      </c>
      <c r="B104" s="12"/>
      <c r="C104" s="42">
        <v>200</v>
      </c>
      <c r="D104" s="32"/>
      <c r="E104" s="37">
        <v>300000</v>
      </c>
      <c r="F104" s="37">
        <v>300000</v>
      </c>
    </row>
    <row r="105" spans="1:164" s="20" customFormat="1" ht="22.5">
      <c r="A105" s="26" t="s">
        <v>159</v>
      </c>
      <c r="B105" s="24" t="s">
        <v>110</v>
      </c>
      <c r="C105" s="44"/>
      <c r="D105" s="56"/>
      <c r="E105" s="54">
        <f>E106</f>
        <v>99000</v>
      </c>
      <c r="F105" s="54">
        <f>F106</f>
        <v>99000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1:6" ht="12.75">
      <c r="A106" s="3" t="s">
        <v>111</v>
      </c>
      <c r="B106" s="12" t="s">
        <v>134</v>
      </c>
      <c r="C106" s="42"/>
      <c r="D106" s="32"/>
      <c r="E106" s="37">
        <f>E107</f>
        <v>99000</v>
      </c>
      <c r="F106" s="37">
        <f>F107</f>
        <v>99000</v>
      </c>
    </row>
    <row r="107" spans="1:6" ht="12.75">
      <c r="A107" s="3" t="s">
        <v>2</v>
      </c>
      <c r="B107" s="12"/>
      <c r="C107" s="42">
        <v>200</v>
      </c>
      <c r="D107" s="32"/>
      <c r="E107" s="37">
        <v>99000</v>
      </c>
      <c r="F107" s="37">
        <v>99000</v>
      </c>
    </row>
    <row r="108" spans="1:164" s="20" customFormat="1" ht="12.75">
      <c r="A108" s="26" t="s">
        <v>160</v>
      </c>
      <c r="B108" s="24" t="s">
        <v>113</v>
      </c>
      <c r="C108" s="44"/>
      <c r="D108" s="56"/>
      <c r="E108" s="54">
        <f>E109</f>
        <v>101000</v>
      </c>
      <c r="F108" s="54">
        <f>F109</f>
        <v>101000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1:6" ht="12.75">
      <c r="A109" s="3" t="s">
        <v>112</v>
      </c>
      <c r="B109" s="12" t="s">
        <v>135</v>
      </c>
      <c r="C109" s="42"/>
      <c r="D109" s="32"/>
      <c r="E109" s="37">
        <f>E110</f>
        <v>101000</v>
      </c>
      <c r="F109" s="37">
        <f>F110</f>
        <v>101000</v>
      </c>
    </row>
    <row r="110" spans="1:6" ht="12.75">
      <c r="A110" s="3" t="s">
        <v>2</v>
      </c>
      <c r="B110" s="12"/>
      <c r="C110" s="42">
        <v>200</v>
      </c>
      <c r="D110" s="32"/>
      <c r="E110" s="37">
        <v>101000</v>
      </c>
      <c r="F110" s="37">
        <v>101000</v>
      </c>
    </row>
    <row r="111" spans="1:164" s="16" customFormat="1" ht="12.75">
      <c r="A111" s="5" t="s">
        <v>14</v>
      </c>
      <c r="B111" s="21" t="s">
        <v>81</v>
      </c>
      <c r="C111" s="39" t="s">
        <v>1</v>
      </c>
      <c r="D111" s="73"/>
      <c r="E111" s="48">
        <f>E112</f>
        <v>5846594</v>
      </c>
      <c r="F111" s="48">
        <f>F112</f>
        <v>7050211.25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1:6" ht="12.75">
      <c r="A112" s="6" t="s">
        <v>44</v>
      </c>
      <c r="B112" s="23" t="s">
        <v>97</v>
      </c>
      <c r="C112" s="40" t="s">
        <v>1</v>
      </c>
      <c r="D112" s="50"/>
      <c r="E112" s="51">
        <f>E113+E116</f>
        <v>5846594</v>
      </c>
      <c r="F112" s="51">
        <f>F113+F116</f>
        <v>7050211.25</v>
      </c>
    </row>
    <row r="113" spans="1:164" s="20" customFormat="1" ht="12.75">
      <c r="A113" s="26" t="s">
        <v>161</v>
      </c>
      <c r="B113" s="24" t="s">
        <v>78</v>
      </c>
      <c r="C113" s="44"/>
      <c r="D113" s="53"/>
      <c r="E113" s="54">
        <f>E114</f>
        <v>5846594</v>
      </c>
      <c r="F113" s="54">
        <f>F114</f>
        <v>7050211.25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1:6" ht="12.75">
      <c r="A114" s="3" t="s">
        <v>13</v>
      </c>
      <c r="B114" s="12" t="s">
        <v>79</v>
      </c>
      <c r="C114" s="42" t="s">
        <v>1</v>
      </c>
      <c r="D114" s="30"/>
      <c r="E114" s="37">
        <f>E115</f>
        <v>5846594</v>
      </c>
      <c r="F114" s="37">
        <f>F115</f>
        <v>7050211.25</v>
      </c>
    </row>
    <row r="115" spans="1:6" ht="12.75">
      <c r="A115" s="3" t="s">
        <v>2</v>
      </c>
      <c r="B115" s="12"/>
      <c r="C115" s="42">
        <v>200</v>
      </c>
      <c r="D115" s="30"/>
      <c r="E115" s="37">
        <f>5736594+110000</f>
        <v>5846594</v>
      </c>
      <c r="F115" s="37">
        <v>7050211.25</v>
      </c>
    </row>
    <row r="116" spans="1:164" s="20" customFormat="1" ht="12.75">
      <c r="A116" s="26" t="s">
        <v>162</v>
      </c>
      <c r="B116" s="24" t="s">
        <v>114</v>
      </c>
      <c r="C116" s="44"/>
      <c r="D116" s="57"/>
      <c r="E116" s="54">
        <f>E117</f>
        <v>0</v>
      </c>
      <c r="F116" s="54">
        <f>F117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:6" ht="12.75">
      <c r="A117" s="3" t="s">
        <v>170</v>
      </c>
      <c r="B117" s="12" t="s">
        <v>136</v>
      </c>
      <c r="C117" s="42"/>
      <c r="D117" s="33"/>
      <c r="E117" s="37">
        <f>E118</f>
        <v>0</v>
      </c>
      <c r="F117" s="37">
        <f>F118</f>
        <v>0</v>
      </c>
    </row>
    <row r="118" spans="1:6" ht="12.75">
      <c r="A118" s="3" t="s">
        <v>2</v>
      </c>
      <c r="B118" s="12"/>
      <c r="C118" s="42">
        <v>200</v>
      </c>
      <c r="D118" s="34"/>
      <c r="E118" s="37">
        <v>0</v>
      </c>
      <c r="F118" s="37">
        <v>0</v>
      </c>
    </row>
    <row r="119" spans="1:164" s="16" customFormat="1" ht="12.75">
      <c r="A119" s="5" t="s">
        <v>11</v>
      </c>
      <c r="B119" s="21" t="s">
        <v>80</v>
      </c>
      <c r="C119" s="39" t="s">
        <v>1</v>
      </c>
      <c r="D119" s="45"/>
      <c r="E119" s="48">
        <f>E120+E122+E126+E128+E130+E132+E134+E136+E138+E140</f>
        <v>9353419.74</v>
      </c>
      <c r="F119" s="48">
        <f>F120+F122+F126+F128+F130+F132+F134+F136+F138+F140</f>
        <v>9382729.74</v>
      </c>
      <c r="G119" s="5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:6" ht="12.75">
      <c r="A120" s="3" t="s">
        <v>10</v>
      </c>
      <c r="B120" s="12" t="s">
        <v>98</v>
      </c>
      <c r="C120" s="42" t="s">
        <v>1</v>
      </c>
      <c r="D120" s="30"/>
      <c r="E120" s="37">
        <v>1001717.14</v>
      </c>
      <c r="F120" s="37">
        <v>1001717.14</v>
      </c>
    </row>
    <row r="121" spans="1:6" ht="22.5">
      <c r="A121" s="3" t="s">
        <v>8</v>
      </c>
      <c r="B121" s="12"/>
      <c r="C121" s="42">
        <v>100</v>
      </c>
      <c r="D121" s="30"/>
      <c r="E121" s="37">
        <v>1001717.14</v>
      </c>
      <c r="F121" s="37">
        <v>1001717.14</v>
      </c>
    </row>
    <row r="122" spans="1:6" ht="12.75">
      <c r="A122" s="3" t="s">
        <v>9</v>
      </c>
      <c r="B122" s="12" t="s">
        <v>99</v>
      </c>
      <c r="C122" s="42" t="s">
        <v>1</v>
      </c>
      <c r="D122" s="30"/>
      <c r="E122" s="37">
        <f>E123+E124+E125</f>
        <v>7633344.6</v>
      </c>
      <c r="F122" s="37">
        <f>F123+F124+F125</f>
        <v>7633344.6</v>
      </c>
    </row>
    <row r="123" spans="1:6" ht="22.5">
      <c r="A123" s="3" t="s">
        <v>8</v>
      </c>
      <c r="B123" s="12"/>
      <c r="C123" s="42">
        <v>100</v>
      </c>
      <c r="D123" s="30"/>
      <c r="E123" s="37">
        <v>7633344.6</v>
      </c>
      <c r="F123" s="37">
        <v>7633344.6</v>
      </c>
    </row>
    <row r="124" spans="1:6" ht="12.75">
      <c r="A124" s="3" t="s">
        <v>2</v>
      </c>
      <c r="B124" s="12"/>
      <c r="C124" s="42">
        <v>200</v>
      </c>
      <c r="D124" s="30"/>
      <c r="E124" s="37">
        <v>0</v>
      </c>
      <c r="F124" s="37">
        <v>0</v>
      </c>
    </row>
    <row r="125" spans="1:6" ht="12.75">
      <c r="A125" s="3" t="s">
        <v>0</v>
      </c>
      <c r="B125" s="12"/>
      <c r="C125" s="42">
        <v>800</v>
      </c>
      <c r="D125" s="30"/>
      <c r="E125" s="37">
        <v>0</v>
      </c>
      <c r="F125" s="37">
        <v>0</v>
      </c>
    </row>
    <row r="126" spans="1:6" ht="12.75">
      <c r="A126" s="3" t="s">
        <v>169</v>
      </c>
      <c r="B126" s="12" t="s">
        <v>100</v>
      </c>
      <c r="C126" s="42" t="s">
        <v>1</v>
      </c>
      <c r="D126" s="30"/>
      <c r="E126" s="37">
        <f>E127</f>
        <v>0</v>
      </c>
      <c r="F126" s="37">
        <f>F127</f>
        <v>0</v>
      </c>
    </row>
    <row r="127" spans="1:6" ht="12.75">
      <c r="A127" s="3" t="s">
        <v>2</v>
      </c>
      <c r="B127" s="12"/>
      <c r="C127" s="42">
        <v>200</v>
      </c>
      <c r="D127" s="30"/>
      <c r="E127" s="37">
        <v>0</v>
      </c>
      <c r="F127" s="37">
        <v>0</v>
      </c>
    </row>
    <row r="128" spans="1:6" ht="12.75">
      <c r="A128" s="3" t="s">
        <v>7</v>
      </c>
      <c r="B128" s="12" t="s">
        <v>101</v>
      </c>
      <c r="C128" s="42" t="s">
        <v>1</v>
      </c>
      <c r="D128" s="30"/>
      <c r="E128" s="37">
        <f>E129</f>
        <v>0</v>
      </c>
      <c r="F128" s="37">
        <f>F129</f>
        <v>0</v>
      </c>
    </row>
    <row r="129" spans="1:6" ht="12.75">
      <c r="A129" s="3" t="s">
        <v>3</v>
      </c>
      <c r="B129" s="12"/>
      <c r="C129" s="42">
        <v>500</v>
      </c>
      <c r="D129" s="30"/>
      <c r="E129" s="37">
        <v>0</v>
      </c>
      <c r="F129" s="37">
        <v>0</v>
      </c>
    </row>
    <row r="130" spans="1:6" ht="12.75">
      <c r="A130" s="3" t="s">
        <v>6</v>
      </c>
      <c r="B130" s="12" t="s">
        <v>102</v>
      </c>
      <c r="C130" s="42" t="s">
        <v>1</v>
      </c>
      <c r="D130" s="30"/>
      <c r="E130" s="37">
        <f>E131</f>
        <v>155000</v>
      </c>
      <c r="F130" s="37">
        <f>F131</f>
        <v>155000</v>
      </c>
    </row>
    <row r="131" spans="1:6" ht="12.75">
      <c r="A131" s="3" t="s">
        <v>0</v>
      </c>
      <c r="B131" s="12"/>
      <c r="C131" s="42">
        <v>800</v>
      </c>
      <c r="D131" s="30"/>
      <c r="E131" s="37">
        <v>155000</v>
      </c>
      <c r="F131" s="37">
        <v>155000</v>
      </c>
    </row>
    <row r="132" spans="1:6" ht="12.75">
      <c r="A132" s="3" t="s">
        <v>5</v>
      </c>
      <c r="B132" s="12" t="s">
        <v>103</v>
      </c>
      <c r="C132" s="42" t="s">
        <v>1</v>
      </c>
      <c r="D132" s="30"/>
      <c r="E132" s="37">
        <f>E133</f>
        <v>85000</v>
      </c>
      <c r="F132" s="37">
        <f>F133</f>
        <v>88000</v>
      </c>
    </row>
    <row r="133" spans="1:6" ht="12.75">
      <c r="A133" s="3" t="s">
        <v>2</v>
      </c>
      <c r="B133" s="12"/>
      <c r="C133" s="42">
        <v>200</v>
      </c>
      <c r="D133" s="30"/>
      <c r="E133" s="37">
        <v>85000</v>
      </c>
      <c r="F133" s="37">
        <v>88000</v>
      </c>
    </row>
    <row r="134" spans="1:6" ht="12.75">
      <c r="A134" s="3" t="s">
        <v>191</v>
      </c>
      <c r="B134" s="12" t="s">
        <v>192</v>
      </c>
      <c r="C134" s="42"/>
      <c r="D134" s="30"/>
      <c r="E134" s="37">
        <f>E135</f>
        <v>60000</v>
      </c>
      <c r="F134" s="37">
        <v>60000</v>
      </c>
    </row>
    <row r="135" spans="1:6" ht="22.5">
      <c r="A135" s="3" t="s">
        <v>8</v>
      </c>
      <c r="B135" s="12"/>
      <c r="C135" s="42">
        <v>100</v>
      </c>
      <c r="D135" s="30"/>
      <c r="E135" s="37">
        <v>60000</v>
      </c>
      <c r="F135" s="37">
        <v>60000</v>
      </c>
    </row>
    <row r="136" spans="1:6" ht="12.75">
      <c r="A136" s="3" t="s">
        <v>189</v>
      </c>
      <c r="B136" s="12" t="s">
        <v>188</v>
      </c>
      <c r="C136" s="42"/>
      <c r="D136" s="30"/>
      <c r="E136" s="37">
        <v>0</v>
      </c>
      <c r="F136" s="37">
        <v>0</v>
      </c>
    </row>
    <row r="137" spans="1:6" ht="12.75">
      <c r="A137" s="3" t="s">
        <v>2</v>
      </c>
      <c r="B137" s="12"/>
      <c r="C137" s="42">
        <v>200</v>
      </c>
      <c r="D137" s="30"/>
      <c r="E137" s="37">
        <v>0</v>
      </c>
      <c r="F137" s="37">
        <v>0</v>
      </c>
    </row>
    <row r="138" spans="1:6" ht="12.75">
      <c r="A138" s="3" t="s">
        <v>4</v>
      </c>
      <c r="B138" s="12" t="s">
        <v>163</v>
      </c>
      <c r="C138" s="42"/>
      <c r="D138" s="30"/>
      <c r="E138" s="37">
        <f>E139</f>
        <v>418358</v>
      </c>
      <c r="F138" s="37">
        <f>F139</f>
        <v>444668</v>
      </c>
    </row>
    <row r="139" spans="1:6" ht="12.75">
      <c r="A139" s="3" t="s">
        <v>33</v>
      </c>
      <c r="B139" s="12"/>
      <c r="C139" s="42">
        <v>100</v>
      </c>
      <c r="D139" s="30"/>
      <c r="E139" s="37">
        <v>418358</v>
      </c>
      <c r="F139" s="37">
        <v>444668</v>
      </c>
    </row>
    <row r="140" spans="1:6" ht="12.75">
      <c r="A140" s="3" t="s">
        <v>41</v>
      </c>
      <c r="B140" s="12" t="s">
        <v>104</v>
      </c>
      <c r="C140" s="42"/>
      <c r="D140" s="30"/>
      <c r="E140" s="37"/>
      <c r="F140" s="37"/>
    </row>
    <row r="141" spans="1:6" ht="12.75">
      <c r="A141" s="3" t="s">
        <v>0</v>
      </c>
      <c r="B141" s="12"/>
      <c r="C141" s="42">
        <v>800</v>
      </c>
      <c r="D141" s="30"/>
      <c r="E141" s="37"/>
      <c r="F141" s="37"/>
    </row>
    <row r="142" spans="1:6" ht="12.75">
      <c r="A142" s="3" t="s">
        <v>172</v>
      </c>
      <c r="B142" s="12"/>
      <c r="C142" s="42"/>
      <c r="D142" s="30"/>
      <c r="E142" s="37">
        <v>1800000</v>
      </c>
      <c r="F142" s="37">
        <v>2200000</v>
      </c>
    </row>
    <row r="143" spans="1:6" ht="12.75">
      <c r="A143" s="59" t="s">
        <v>175</v>
      </c>
      <c r="B143" s="33"/>
      <c r="C143" s="30"/>
      <c r="D143" s="30"/>
      <c r="E143" s="62">
        <f>E7+E12+E22+E41+E59+E67+E100+E111+E119+E142</f>
        <v>43024358</v>
      </c>
      <c r="F143" s="62">
        <f>F7+F12+F22+F41+F59+F67+F100+F111+F119+F142</f>
        <v>44672668</v>
      </c>
    </row>
    <row r="144" spans="1:6" ht="12.75">
      <c r="A144" s="63" t="s">
        <v>176</v>
      </c>
      <c r="B144" s="33"/>
      <c r="C144" s="30"/>
      <c r="D144" s="30"/>
      <c r="E144" s="37">
        <v>0</v>
      </c>
      <c r="F144" s="37">
        <v>0</v>
      </c>
    </row>
  </sheetData>
  <sheetProtection/>
  <mergeCells count="4">
    <mergeCell ref="E5:F5"/>
    <mergeCell ref="A3:F3"/>
    <mergeCell ref="B1:F2"/>
    <mergeCell ref="G71:K71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64" r:id="rId1"/>
  <rowBreaks count="2" manualBreakCount="2">
    <brk id="58" max="5" man="1"/>
    <brk id="1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Spec12</cp:lastModifiedBy>
  <cp:lastPrinted>2019-11-15T11:54:42Z</cp:lastPrinted>
  <dcterms:created xsi:type="dcterms:W3CDTF">2015-02-26T13:41:31Z</dcterms:created>
  <dcterms:modified xsi:type="dcterms:W3CDTF">2019-11-22T11:08:21Z</dcterms:modified>
  <cp:category/>
  <cp:version/>
  <cp:contentType/>
  <cp:contentStatus/>
</cp:coreProperties>
</file>